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My Documents\"/>
    </mc:Choice>
  </mc:AlternateContent>
  <xr:revisionPtr revIDLastSave="0" documentId="13_ncr:1_{24E2EBF1-D322-473A-8A5B-BA72AC3C8219}" xr6:coauthVersionLast="47" xr6:coauthVersionMax="47" xr10:uidLastSave="{00000000-0000-0000-0000-000000000000}"/>
  <bookViews>
    <workbookView xWindow="-28920" yWindow="-120" windowWidth="29040" windowHeight="17640" tabRatio="892" xr2:uid="{00000000-000D-0000-FFFF-FFFF00000000}"/>
  </bookViews>
  <sheets>
    <sheet name="Monthly Invoice Template" sheetId="63" r:id="rId1"/>
    <sheet name="List Tables" sheetId="55" state="hidden" r:id="rId2"/>
    <sheet name="Formula Explanation" sheetId="64" state="hidden" r:id="rId3"/>
  </sheets>
  <definedNames>
    <definedName name="_xlnm.Print_Area" localSheetId="0">'Monthly Invoice Template'!$A$1:$L$48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3" l="1"/>
  <c r="I14" i="63"/>
  <c r="J14" i="63"/>
  <c r="H15" i="63"/>
  <c r="J15" i="63" s="1"/>
  <c r="I15" i="63"/>
  <c r="H16" i="63"/>
  <c r="J16" i="63" s="1"/>
  <c r="I16" i="63"/>
  <c r="H17" i="63"/>
  <c r="I17" i="63"/>
  <c r="J17" i="63"/>
  <c r="H18" i="63"/>
  <c r="I18" i="63"/>
  <c r="J18" i="63"/>
  <c r="H19" i="63"/>
  <c r="J19" i="63" s="1"/>
  <c r="I19" i="63"/>
  <c r="H20" i="63"/>
  <c r="J20" i="63" s="1"/>
  <c r="I20" i="63"/>
  <c r="H21" i="63"/>
  <c r="I21" i="63"/>
  <c r="J21" i="63"/>
  <c r="H22" i="63"/>
  <c r="I22" i="63"/>
  <c r="J22" i="63"/>
  <c r="H23" i="63"/>
  <c r="J23" i="63" s="1"/>
  <c r="I23" i="63"/>
  <c r="H24" i="63"/>
  <c r="J24" i="63" s="1"/>
  <c r="I24" i="63"/>
  <c r="H25" i="63"/>
  <c r="J25" i="63" s="1"/>
  <c r="I25" i="63"/>
  <c r="H26" i="63"/>
  <c r="I26" i="63"/>
  <c r="J26" i="63"/>
  <c r="H27" i="63"/>
  <c r="J27" i="63" s="1"/>
  <c r="I27" i="63"/>
  <c r="H28" i="63"/>
  <c r="J28" i="63" s="1"/>
  <c r="I28" i="63"/>
  <c r="H29" i="63"/>
  <c r="I29" i="63"/>
  <c r="J29" i="63"/>
  <c r="H30" i="63"/>
  <c r="I30" i="63"/>
  <c r="J30" i="63"/>
  <c r="H31" i="63"/>
  <c r="J31" i="63" s="1"/>
  <c r="I31" i="63"/>
  <c r="H32" i="63"/>
  <c r="J32" i="63" s="1"/>
  <c r="I32" i="63"/>
  <c r="H33" i="63"/>
  <c r="I33" i="63"/>
  <c r="J33" i="63"/>
  <c r="H34" i="63"/>
  <c r="I34" i="63"/>
  <c r="J34" i="63"/>
  <c r="H35" i="63"/>
  <c r="J35" i="63" s="1"/>
  <c r="I35" i="63"/>
  <c r="H36" i="63"/>
  <c r="J36" i="63" s="1"/>
  <c r="I36" i="63"/>
  <c r="H37" i="63"/>
  <c r="I37" i="63"/>
  <c r="J37" i="63"/>
  <c r="H38" i="63"/>
  <c r="I38" i="63"/>
  <c r="J38" i="63"/>
  <c r="H39" i="63"/>
  <c r="J39" i="63" s="1"/>
  <c r="I39" i="63"/>
  <c r="H40" i="63"/>
  <c r="J40" i="63" s="1"/>
  <c r="I40" i="63"/>
  <c r="H41" i="63"/>
  <c r="I41" i="63"/>
  <c r="J41" i="63"/>
  <c r="H42" i="63"/>
  <c r="I42" i="63"/>
  <c r="J42" i="63"/>
  <c r="I13" i="63"/>
  <c r="H13" i="63"/>
  <c r="J13" i="63" s="1"/>
  <c r="L20" i="55"/>
  <c r="B18" i="55"/>
  <c r="E20" i="55"/>
  <c r="F20" i="55" s="1"/>
  <c r="G20" i="55" s="1"/>
  <c r="H20" i="55" s="1"/>
  <c r="I20" i="55" s="1"/>
  <c r="J20" i="55" s="1"/>
  <c r="K20" i="55" s="1"/>
  <c r="E21" i="55"/>
  <c r="F21" i="55" s="1"/>
  <c r="G21" i="55" s="1"/>
  <c r="H21" i="55" s="1"/>
  <c r="I21" i="55" s="1"/>
  <c r="J21" i="55" s="1"/>
  <c r="K21" i="55" s="1"/>
  <c r="E22" i="55"/>
  <c r="F22" i="55"/>
  <c r="G22" i="55" s="1"/>
  <c r="H22" i="55" s="1"/>
  <c r="I22" i="55" s="1"/>
  <c r="J22" i="55" s="1"/>
  <c r="K22" i="55" s="1"/>
  <c r="E23" i="55"/>
  <c r="F23" i="55"/>
  <c r="G23" i="55"/>
  <c r="H23" i="55" s="1"/>
  <c r="I23" i="55" s="1"/>
  <c r="J23" i="55" s="1"/>
  <c r="K23" i="55" s="1"/>
  <c r="E24" i="55"/>
  <c r="F24" i="55"/>
  <c r="G24" i="55"/>
  <c r="H24" i="55"/>
  <c r="I24" i="55" s="1"/>
  <c r="J24" i="55" s="1"/>
  <c r="K24" i="55" s="1"/>
  <c r="E25" i="55"/>
  <c r="F25" i="55" s="1"/>
  <c r="G25" i="55" s="1"/>
  <c r="H25" i="55" s="1"/>
  <c r="I25" i="55" s="1"/>
  <c r="J25" i="55" s="1"/>
  <c r="K25" i="55" s="1"/>
  <c r="E26" i="55"/>
  <c r="F26" i="55"/>
  <c r="G26" i="55" s="1"/>
  <c r="H26" i="55" s="1"/>
  <c r="I26" i="55" s="1"/>
  <c r="J26" i="55" s="1"/>
  <c r="K26" i="55" s="1"/>
  <c r="J12" i="63"/>
  <c r="D2" i="55" l="1"/>
  <c r="E2" i="55" s="1"/>
  <c r="C12" i="55"/>
  <c r="D12" i="55" s="1"/>
  <c r="E12" i="55" s="1"/>
  <c r="F12" i="55" s="1"/>
  <c r="G12" i="55" s="1"/>
  <c r="H12" i="55" s="1"/>
  <c r="I12" i="55" s="1"/>
  <c r="J12" i="55" s="1"/>
  <c r="K12" i="55" s="1"/>
  <c r="L12" i="55" s="1"/>
  <c r="C11" i="55"/>
  <c r="D11" i="55" s="1"/>
  <c r="E11" i="55" s="1"/>
  <c r="F11" i="55" s="1"/>
  <c r="G11" i="55" s="1"/>
  <c r="H11" i="55" s="1"/>
  <c r="I11" i="55" s="1"/>
  <c r="J11" i="55" s="1"/>
  <c r="K11" i="55" s="1"/>
  <c r="L11" i="55" s="1"/>
  <c r="C10" i="55"/>
  <c r="D10" i="55" s="1"/>
  <c r="E10" i="55" s="1"/>
  <c r="F10" i="55" s="1"/>
  <c r="G10" i="55" s="1"/>
  <c r="H10" i="55" s="1"/>
  <c r="I10" i="55" s="1"/>
  <c r="J10" i="55" s="1"/>
  <c r="K10" i="55" s="1"/>
  <c r="L10" i="55" s="1"/>
  <c r="C9" i="55"/>
  <c r="D9" i="55" s="1"/>
  <c r="E9" i="55" s="1"/>
  <c r="F9" i="55" s="1"/>
  <c r="G9" i="55" s="1"/>
  <c r="H9" i="55" s="1"/>
  <c r="I9" i="55" s="1"/>
  <c r="J9" i="55" s="1"/>
  <c r="K9" i="55" s="1"/>
  <c r="L9" i="55" s="1"/>
  <c r="C8" i="55"/>
  <c r="D8" i="55" s="1"/>
  <c r="E8" i="55" s="1"/>
  <c r="F8" i="55" s="1"/>
  <c r="G8" i="55" s="1"/>
  <c r="H8" i="55" s="1"/>
  <c r="I8" i="55" s="1"/>
  <c r="J8" i="55" s="1"/>
  <c r="K8" i="55" s="1"/>
  <c r="L8" i="55" s="1"/>
  <c r="C7" i="55"/>
  <c r="C6" i="55"/>
  <c r="D6" i="55" s="1"/>
  <c r="E6" i="55" s="1"/>
  <c r="F6" i="55" s="1"/>
  <c r="G6" i="55" s="1"/>
  <c r="H6" i="55" s="1"/>
  <c r="I6" i="55" s="1"/>
  <c r="J6" i="55" s="1"/>
  <c r="K6" i="55" s="1"/>
  <c r="L6" i="55" s="1"/>
  <c r="C5" i="55"/>
  <c r="D5" i="55" s="1"/>
  <c r="E5" i="55" s="1"/>
  <c r="F5" i="55" s="1"/>
  <c r="G5" i="55" s="1"/>
  <c r="H5" i="55" s="1"/>
  <c r="I5" i="55" s="1"/>
  <c r="J5" i="55" s="1"/>
  <c r="K5" i="55" s="1"/>
  <c r="L5" i="55" s="1"/>
  <c r="C4" i="55"/>
  <c r="D4" i="55" s="1"/>
  <c r="E4" i="55" s="1"/>
  <c r="F4" i="55" s="1"/>
  <c r="G4" i="55" s="1"/>
  <c r="H4" i="55" s="1"/>
  <c r="I4" i="55" s="1"/>
  <c r="J4" i="55" s="1"/>
  <c r="K4" i="55" s="1"/>
  <c r="L4" i="55" s="1"/>
  <c r="C3" i="55"/>
  <c r="D3" i="55" s="1"/>
  <c r="E3" i="55" s="1"/>
  <c r="F3" i="55" s="1"/>
  <c r="G3" i="55" s="1"/>
  <c r="H3" i="55" s="1"/>
  <c r="I3" i="55" s="1"/>
  <c r="J3" i="55" s="1"/>
  <c r="K3" i="55" s="1"/>
  <c r="L3" i="55" s="1"/>
  <c r="C2" i="55"/>
  <c r="C1" i="55"/>
  <c r="D1" i="55" s="1"/>
  <c r="E1" i="55" s="1"/>
  <c r="F1" i="55" s="1"/>
  <c r="G1" i="55" s="1"/>
  <c r="H1" i="55" s="1"/>
  <c r="I1" i="55" s="1"/>
  <c r="J1" i="55" s="1"/>
  <c r="K1" i="55" s="1"/>
  <c r="L1" i="55" s="1"/>
  <c r="C21" i="55"/>
  <c r="D21" i="55" s="1"/>
  <c r="C26" i="55"/>
  <c r="D26" i="55" s="1"/>
  <c r="B26" i="55"/>
  <c r="B24" i="55"/>
  <c r="C24" i="55" s="1"/>
  <c r="D24" i="55" s="1"/>
  <c r="B21" i="55"/>
  <c r="B19" i="55"/>
  <c r="C19" i="55" s="1"/>
  <c r="D19" i="55" s="1"/>
  <c r="E19" i="55" s="1"/>
  <c r="F19" i="55" s="1"/>
  <c r="G19" i="55" s="1"/>
  <c r="C18" i="55"/>
  <c r="D18" i="55" s="1"/>
  <c r="E18" i="55" s="1"/>
  <c r="F18" i="55" s="1"/>
  <c r="G18" i="55" s="1"/>
  <c r="H18" i="55" s="1"/>
  <c r="B17" i="55"/>
  <c r="C17" i="55" s="1"/>
  <c r="D17" i="55" s="1"/>
  <c r="E17" i="55" s="1"/>
  <c r="F17" i="55" s="1"/>
  <c r="G17" i="55" s="1"/>
  <c r="H17" i="55" s="1"/>
  <c r="B20" i="55"/>
  <c r="C20" i="55" s="1"/>
  <c r="D20" i="55" s="1"/>
  <c r="B22" i="55"/>
  <c r="C22" i="55" s="1"/>
  <c r="D22" i="55" s="1"/>
  <c r="B23" i="55"/>
  <c r="C23" i="55" s="1"/>
  <c r="D23" i="55" s="1"/>
  <c r="B25" i="55"/>
  <c r="C25" i="55" s="1"/>
  <c r="D25" i="55" s="1"/>
  <c r="B27" i="55"/>
  <c r="C27" i="55" s="1"/>
  <c r="D27" i="55" s="1"/>
  <c r="E27" i="55" s="1"/>
  <c r="F27" i="55" s="1"/>
  <c r="G27" i="55" s="1"/>
  <c r="B16" i="55"/>
  <c r="C16" i="55" s="1"/>
  <c r="D16" i="55" s="1"/>
  <c r="E16" i="55" s="1"/>
  <c r="F16" i="55" s="1"/>
  <c r="G16" i="55" s="1"/>
  <c r="H16" i="55" s="1"/>
  <c r="I16" i="55" s="1"/>
  <c r="J48" i="63" l="1"/>
  <c r="J50" i="63" s="1"/>
  <c r="F2" i="55"/>
  <c r="G2" i="55" s="1"/>
  <c r="I2" i="55" s="1"/>
  <c r="D7" i="55"/>
  <c r="E7" i="55" s="1"/>
  <c r="F7" i="55" s="1"/>
  <c r="G7" i="55" s="1"/>
  <c r="H7" i="55" s="1"/>
  <c r="I7" i="55" s="1"/>
  <c r="J7" i="55" s="1"/>
  <c r="K7" i="55" s="1"/>
  <c r="L7" i="55" s="1"/>
  <c r="L23" i="55"/>
  <c r="H27" i="55"/>
  <c r="I27" i="55" s="1"/>
  <c r="J27" i="55" s="1"/>
  <c r="K27" i="55" s="1"/>
  <c r="L27" i="55" s="1"/>
  <c r="L21" i="55"/>
  <c r="H19" i="55"/>
  <c r="I19" i="55" s="1"/>
  <c r="J19" i="55" s="1"/>
  <c r="K19" i="55" s="1"/>
  <c r="L19" i="55" s="1"/>
  <c r="L26" i="55"/>
  <c r="L22" i="55"/>
  <c r="I18" i="55"/>
  <c r="J18" i="55" s="1"/>
  <c r="K18" i="55" s="1"/>
  <c r="L18" i="55" s="1"/>
  <c r="L25" i="55"/>
  <c r="L24" i="55"/>
  <c r="J16" i="55"/>
  <c r="K16" i="55" s="1"/>
  <c r="L16" i="55" s="1"/>
  <c r="I17" i="55"/>
  <c r="J17" i="55" s="1"/>
  <c r="K17" i="55" s="1"/>
  <c r="L17" i="55" s="1"/>
  <c r="J2" i="55" l="1"/>
  <c r="K2" i="55" s="1"/>
  <c r="L2" i="55" s="1"/>
</calcChain>
</file>

<file path=xl/sharedStrings.xml><?xml version="1.0" encoding="utf-8"?>
<sst xmlns="http://schemas.openxmlformats.org/spreadsheetml/2006/main" count="88" uniqueCount="64">
  <si>
    <t>I N V O I C E</t>
  </si>
  <si>
    <t>FOR MONTH OF</t>
  </si>
  <si>
    <t>TOTAL DAYS</t>
  </si>
  <si>
    <t>INDIVIDUAL</t>
  </si>
  <si>
    <t>COUNTY:</t>
  </si>
  <si>
    <t>ADDRESS:</t>
  </si>
  <si>
    <t>PHONE:</t>
  </si>
  <si>
    <t>SEPTEMBER</t>
  </si>
  <si>
    <t>JANUARY</t>
  </si>
  <si>
    <t>FEBRUARY</t>
  </si>
  <si>
    <t>MARCH</t>
  </si>
  <si>
    <t>APRIL</t>
  </si>
  <si>
    <t>MAY</t>
  </si>
  <si>
    <t>JUNE</t>
  </si>
  <si>
    <t>JULY</t>
  </si>
  <si>
    <t>AUGUST</t>
  </si>
  <si>
    <t>OCTOBER</t>
  </si>
  <si>
    <t>NOVEMBER</t>
  </si>
  <si>
    <t>DECEMBER</t>
  </si>
  <si>
    <t xml:space="preserve">TOTAL DAYS BILLED: </t>
  </si>
  <si>
    <t xml:space="preserve">RATE </t>
  </si>
  <si>
    <t xml:space="preserve">TOTAL INVOICED </t>
  </si>
  <si>
    <t>SUBMISSION DATE</t>
  </si>
  <si>
    <t>SUBMITTED BY</t>
  </si>
  <si>
    <t>*Leap year</t>
  </si>
  <si>
    <t>COMMENT</t>
  </si>
  <si>
    <t>LAST DAY OR
END OF MONTH</t>
  </si>
  <si>
    <t xml:space="preserve">Start date cannot be after the end date and the end date cannot be before the start date. </t>
  </si>
  <si>
    <t>One or both of the dates provided are after the indicated month on this invoice.</t>
  </si>
  <si>
    <r>
      <t>When calculating "Billable Days"</t>
    </r>
    <r>
      <rPr>
        <b/>
        <i/>
        <sz val="10"/>
        <color theme="1"/>
        <rFont val="Calibri"/>
        <family val="2"/>
      </rPr>
      <t xml:space="preserve"> July 21st, 2022</t>
    </r>
    <r>
      <rPr>
        <i/>
        <sz val="10"/>
        <color theme="1"/>
        <rFont val="Calibri"/>
        <family val="2"/>
      </rPr>
      <t xml:space="preserve"> is the earliest start date.</t>
    </r>
  </si>
  <si>
    <t>= The start date of billing.</t>
  </si>
  <si>
    <t>IF(E11&lt;D11,"Invalid Range",</t>
  </si>
  <si>
    <t>IF(OR(</t>
  </si>
  <si>
    <t>E11&gt;VLOOKUP($D$9,'List Tables'!$A$16:$L$27,VLOOKUP('Monthly Invoice Template'!$E$9,'List Tables'!$N$2:$O$12,2,0),0),</t>
  </si>
  <si>
    <t>D11&gt;VLOOKUP($D$9,'List Tables'!$A$16:$L$27,VLOOKUP('Monthly Invoice Template'!$E$9,'List Tables'!$N$2:$O$12,2,0),0)</t>
  </si>
  <si>
    <t>),"No future dates",</t>
  </si>
  <si>
    <t>F11&lt;31,</t>
  </si>
  <si>
    <t>E11&lt;VLOOKUP($D$9,'List Tables'!$A$1:$L$12,VLOOKUP('Monthly Invoice Template'!$E$9,'List Tables'!$N$2:$O$12,2,0),0)</t>
  </si>
  <si>
    <t>),0,</t>
  </si>
  <si>
    <t>IF(AND($D$9="July",$E$9=2022),IF(D11+30&gt;='List Tables'!$A$32,'Monthly Invoice Template'!E11-('Monthly Invoice Template'!D11+30),CONCAT('Monthly Invoice Template'!E11-'List Tables'!$A$32+1,"***")),</t>
  </si>
  <si>
    <t>IF(</t>
  </si>
  <si>
    <t>D11+30&gt;=VLOOKUP($D$9,'List Tables'!$A$1:$L$12,VLOOKUP('Monthly Invoice Template'!$E$9,'List Tables'!$N$2:$O$12,2,0),0),'Monthly Invoice Template'!E11-('Monthly Invoice Template'!D11+30),</t>
  </si>
  <si>
    <t>'Monthly Invoice Template'!E11-VLOOKUP($D$9,'List Tables'!$A$1:$L$12,VLOOKUP('Monthly Invoice Template'!$E$9,'List Tables'!$N$2:$O$12,2,0),0)+1</t>
  </si>
  <si>
    <t>=IF('Monthly Invoice Template'!F11="","",)</t>
  </si>
  <si>
    <t>If 'Total Days' is blank, then the # of billable days will be blank.</t>
  </si>
  <si>
    <t>If the end date is less than the beginning date, then that’s impossible; this is an invalid range.</t>
  </si>
  <si>
    <t>If the end date (E11) is before the start of this month: the # of billable days will be 0. 
This should have been paid on a previous invoice.</t>
  </si>
  <si>
    <t>)))))))</t>
  </si>
  <si>
    <t>Closing parenthesis for the previous functions.</t>
  </si>
  <si>
    <t>IF(E11&lt;'List Tables'!$A$32,CONCAT(0,"***"),</t>
  </si>
  <si>
    <t>If the end date (E11) is before 7/21/22 then the # of billable days is 0.
*** The start date for billing is 7/21/22.</t>
  </si>
  <si>
    <t>=IF('Monthly Invoice Template'!F11="","",
IF(E11&lt;D11,"Invalid Range",
IF(OR(
E11&gt;VLOOKUP($D$9,'List Tables'!$A$16:$L$27,VLOOKUP('Monthly Invoice Template'!$E$9,'List Tables'!$N$2:$O$12,2,0),0),
D11&gt;VLOOKUP($D$9,'List Tables'!$A$16:$L$27,VLOOKUP('Monthly Invoice Template'!$E$9,'List Tables'!$N$2:$O$12,2,0),0)
),"No future dates",
IF(OR(
F11&lt;31,
E11&lt;VLOOKUP($D$9,'List Tables'!$A$1:$L$12,VLOOKUP('Monthly Invoice Template'!$E$9,'List Tables'!$N$2:$O$12,2,0),0)
),0,
IF(E11&lt;'List Tables'!$A$32,CONCAT(0,"***"),
IF(AND($D$9="July",$E$9=2022),IF(D11+30&gt;='List Tables'!$A$32,'Monthly Invoice Template'!E11-('Monthly Invoice Template'!D11+30),CONCAT('Monthly Invoice Template'!E11-'List Tables'!$A$32+1,"***")),
IF(
D11+30&gt;=VLOOKUP($D$9,'List Tables'!$A$1:$L$12,VLOOKUP('Monthly Invoice Template'!$E$9,'List Tables'!$N$2:$O$12,2,0),0),'Monthly Invoice Template'!E11-('Monthly Invoice Template'!D11+30),
'Monthly Invoice Template'!E11-VLOOKUP($D$9,'List Tables'!$A$1:$L$12,VLOOKUP('Monthly Invoice Template'!$E$9,'List Tables'!$N$2:$O$12,2,0),0)+1
)))))))</t>
  </si>
  <si>
    <t>If the end date (E11) is older than the end of the current month or if the beginning date (D11) is older than the end of the current month, then the person filling this form out is trying to project future dates; we do not pay for days that are beyond the current form's month. 
Add future days to future forms.</t>
  </si>
  <si>
    <t>If the "Total Days" is less than 31, then the # of billable days is 0. We only pay for days after 30.</t>
  </si>
  <si>
    <r>
      <rPr>
        <b/>
        <u/>
        <sz val="11"/>
        <color rgb="FF9E0000"/>
        <rFont val="Calibri"/>
        <family val="2"/>
        <scheme val="minor"/>
      </rPr>
      <t>If its July 2022</t>
    </r>
    <r>
      <rPr>
        <sz val="11"/>
        <color rgb="FF9E0000"/>
        <rFont val="Calibri"/>
        <family val="2"/>
        <scheme val="minor"/>
      </rPr>
      <t xml:space="preserve"> and if 30 days after the start date (D11) is more than or equal to 7/21/22, then we will pay for days starting at 30 days after the start date (D11).
Otherwise, we will pay for days after *** 7/21/22 since that is the minimum start date.</t>
    </r>
  </si>
  <si>
    <t>If 30 days after the start date(D11) is more than or equal to the beginning date 
of the current month, then we will pay for days starting at 30 days after the start date (D11).
Otherwise, we will start paying for days starting 
from the beginning of the month indicated on this invoice.</t>
  </si>
  <si>
    <t>The following is the entire excel formula used to 
calculate the billable days for a given row. 
For this explanation, the formula was taken from row 11.</t>
  </si>
  <si>
    <r>
      <t xml:space="preserve">*** </t>
    </r>
    <r>
      <rPr>
        <sz val="10"/>
        <color theme="1"/>
        <rFont val="Calibri"/>
        <family val="2"/>
      </rPr>
      <t>:</t>
    </r>
  </si>
  <si>
    <r>
      <t xml:space="preserve">Invalid Range </t>
    </r>
    <r>
      <rPr>
        <sz val="10"/>
        <color theme="1"/>
        <rFont val="Calibri"/>
        <family val="2"/>
        <scheme val="minor"/>
      </rPr>
      <t>:</t>
    </r>
  </si>
  <si>
    <r>
      <t xml:space="preserve">No future dates </t>
    </r>
    <r>
      <rPr>
        <sz val="10"/>
        <color theme="1"/>
        <rFont val="Calibri"/>
        <family val="2"/>
        <scheme val="minor"/>
      </rPr>
      <t>:</t>
    </r>
  </si>
  <si>
    <t>Copy of court order 
attached?</t>
  </si>
  <si>
    <t>Date of 
Commitment</t>
  </si>
  <si>
    <t>DHHS.Waitlist@Nebraska.Gov</t>
  </si>
  <si>
    <r>
      <t xml:space="preserve">Email this </t>
    </r>
    <r>
      <rPr>
        <b/>
        <sz val="12"/>
        <color theme="1"/>
        <rFont val="Calibri"/>
        <family val="2"/>
        <scheme val="minor"/>
      </rPr>
      <t>form</t>
    </r>
    <r>
      <rPr>
        <sz val="12"/>
        <color theme="1"/>
        <rFont val="Calibri"/>
        <family val="2"/>
        <scheme val="minor"/>
      </rPr>
      <t xml:space="preserve"> and attached </t>
    </r>
    <r>
      <rPr>
        <b/>
        <sz val="12"/>
        <color theme="1"/>
        <rFont val="Calibri"/>
        <family val="2"/>
        <scheme val="minor"/>
      </rPr>
      <t>court orders</t>
    </r>
    <r>
      <rPr>
        <sz val="12"/>
        <color theme="1"/>
        <rFont val="Calibri"/>
        <family val="2"/>
        <scheme val="minor"/>
      </rPr>
      <t xml:space="preserve">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</si>
</sst>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m/d/yyyy;@"/>
    <numFmt numFmtId="166" formatCode="[$-409]d\-mmm;@"/>
    <numFmt numFmtId="167" formatCode="_(&quot;$&quot;* #,##0_);_(&quot;$&quot;* \(#,##0\);_(&quot;$&quot;* &quot;-&quot;??_);_(@_)"/>
    <numFmt numFmtId="168" formatCode="_(* #,##0_);_(* \(#,##0\);_(* &quot;-&quot;??_);_(@_)"/>
  </numFmts>
  <fonts count="28" x14ac:knownFonts="1">
    <font>
      <sz val="11"/>
      <color theme="1"/>
      <name val="Calibri"/>
      <family val="2"/>
      <scheme val="minor"/>
    </font>
    <font>
      <sz val="10"/>
      <color theme="1"/>
      <name val="Calibri"/>
      <family val="2"/>
      <scheme val="minor"/>
    </font>
    <font>
      <sz val="11"/>
      <color theme="1"/>
      <name val="Calibri"/>
      <family val="2"/>
      <scheme val="minor"/>
    </font>
    <font>
      <sz val="9"/>
      <name val="Calibri"/>
      <family val="2"/>
      <scheme val="minor"/>
    </font>
    <font>
      <b/>
      <sz val="12"/>
      <name val="Calibri"/>
      <family val="2"/>
      <scheme val="minor"/>
    </font>
    <font>
      <b/>
      <sz val="12"/>
      <color theme="1"/>
      <name val="Calibri"/>
      <family val="2"/>
      <scheme val="minor"/>
    </font>
    <font>
      <sz val="8"/>
      <name val="Calibri"/>
      <family val="2"/>
      <scheme val="minor"/>
    </font>
    <font>
      <b/>
      <u/>
      <sz val="24"/>
      <color rgb="FF0070C0"/>
      <name val="Calibri"/>
      <family val="2"/>
      <scheme val="minor"/>
    </font>
    <font>
      <sz val="11"/>
      <color rgb="FF141414"/>
      <name val="Calibri"/>
      <family val="2"/>
      <scheme val="minor"/>
    </font>
    <font>
      <b/>
      <sz val="10"/>
      <name val="Calibri"/>
      <family val="2"/>
      <scheme val="minor"/>
    </font>
    <font>
      <b/>
      <sz val="14"/>
      <color rgb="FF0070C0"/>
      <name val="Calibri"/>
      <family val="2"/>
      <scheme val="minor"/>
    </font>
    <font>
      <b/>
      <sz val="14"/>
      <name val="Calibri"/>
      <family val="2"/>
      <scheme val="minor"/>
    </font>
    <font>
      <sz val="11"/>
      <name val="Calibri"/>
      <family val="2"/>
      <scheme val="minor"/>
    </font>
    <font>
      <sz val="11"/>
      <color theme="5" tint="-0.249977111117893"/>
      <name val="Calibri"/>
      <family val="2"/>
      <scheme val="minor"/>
    </font>
    <font>
      <i/>
      <sz val="10"/>
      <color theme="1"/>
      <name val="Calibri"/>
      <family val="2"/>
    </font>
    <font>
      <b/>
      <i/>
      <sz val="10"/>
      <color theme="1"/>
      <name val="Calibri"/>
      <family val="2"/>
    </font>
    <font>
      <i/>
      <sz val="10"/>
      <color theme="1"/>
      <name val="Calibri"/>
      <family val="2"/>
      <scheme val="minor"/>
    </font>
    <font>
      <sz val="10"/>
      <name val="Calibri"/>
      <family val="2"/>
      <scheme val="minor"/>
    </font>
    <font>
      <sz val="11"/>
      <color rgb="FF00B0F0"/>
      <name val="Calibri"/>
      <family val="2"/>
      <scheme val="minor"/>
    </font>
    <font>
      <sz val="11"/>
      <color rgb="FF00B050"/>
      <name val="Calibri"/>
      <family val="2"/>
      <scheme val="minor"/>
    </font>
    <font>
      <sz val="11"/>
      <color theme="7" tint="-0.249977111117893"/>
      <name val="Calibri"/>
      <family val="2"/>
      <scheme val="minor"/>
    </font>
    <font>
      <sz val="11"/>
      <color rgb="FF9E0000"/>
      <name val="Calibri"/>
      <family val="2"/>
      <scheme val="minor"/>
    </font>
    <font>
      <b/>
      <u/>
      <sz val="11"/>
      <color rgb="FF9E0000"/>
      <name val="Calibri"/>
      <family val="2"/>
      <scheme val="minor"/>
    </font>
    <font>
      <b/>
      <sz val="11"/>
      <color theme="1"/>
      <name val="Calibri"/>
      <family val="2"/>
      <scheme val="minor"/>
    </font>
    <font>
      <sz val="10"/>
      <color theme="1"/>
      <name val="Calibri"/>
      <family val="2"/>
    </font>
    <font>
      <sz val="8"/>
      <color rgb="FF000000"/>
      <name val="Segoe UI"/>
      <family val="2"/>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1FEFF"/>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cellStyleXfs>
  <cellXfs count="172">
    <xf numFmtId="0" fontId="0" fillId="0" borderId="0" xfId="0"/>
    <xf numFmtId="0" fontId="7" fillId="0" borderId="9" xfId="0" applyFont="1" applyFill="1" applyBorder="1" applyAlignment="1" applyProtection="1">
      <alignment horizontal="center" vertical="center"/>
    </xf>
    <xf numFmtId="49" fontId="10" fillId="0" borderId="10" xfId="0" applyNumberFormat="1" applyFont="1" applyFill="1" applyBorder="1" applyAlignment="1" applyProtection="1">
      <alignment horizontal="right" vertical="center"/>
    </xf>
    <xf numFmtId="49" fontId="10" fillId="0" borderId="11" xfId="0" applyNumberFormat="1" applyFont="1" applyFill="1" applyBorder="1" applyAlignment="1" applyProtection="1">
      <alignment horizontal="right" vertical="center"/>
    </xf>
    <xf numFmtId="49" fontId="1" fillId="0" borderId="1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64" fontId="1" fillId="0" borderId="11" xfId="0" applyNumberFormat="1" applyFont="1" applyFill="1" applyBorder="1" applyAlignment="1" applyProtection="1">
      <alignment horizontal="center" vertical="center"/>
    </xf>
    <xf numFmtId="44" fontId="3" fillId="0" borderId="11" xfId="1" applyFont="1" applyFill="1" applyBorder="1" applyAlignment="1" applyProtection="1"/>
    <xf numFmtId="167" fontId="9" fillId="0" borderId="28" xfId="1" applyNumberFormat="1" applyFont="1" applyFill="1" applyBorder="1" applyAlignment="1" applyProtection="1"/>
    <xf numFmtId="44" fontId="9" fillId="0" borderId="26" xfId="1" applyFont="1" applyFill="1" applyBorder="1" applyAlignment="1" applyProtection="1"/>
    <xf numFmtId="1" fontId="0" fillId="0" borderId="11" xfId="0" applyNumberFormat="1" applyFont="1" applyFill="1" applyBorder="1" applyProtection="1"/>
    <xf numFmtId="14" fontId="5" fillId="0" borderId="21" xfId="0" applyNumberFormat="1"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168" fontId="1" fillId="0" borderId="3" xfId="2" applyNumberFormat="1" applyFont="1" applyFill="1" applyBorder="1" applyProtection="1"/>
    <xf numFmtId="167" fontId="17" fillId="0" borderId="17" xfId="1" applyNumberFormat="1" applyFont="1" applyFill="1" applyBorder="1" applyAlignment="1" applyProtection="1"/>
    <xf numFmtId="1" fontId="8" fillId="0" borderId="11" xfId="0" applyNumberFormat="1" applyFont="1" applyFill="1" applyBorder="1" applyAlignment="1" applyProtection="1">
      <alignment horizontal="center"/>
    </xf>
    <xf numFmtId="1" fontId="8" fillId="0" borderId="26" xfId="0" applyNumberFormat="1" applyFont="1" applyFill="1" applyBorder="1" applyAlignment="1" applyProtection="1">
      <alignment horizontal="center"/>
    </xf>
    <xf numFmtId="14" fontId="12" fillId="4" borderId="1" xfId="0" applyNumberFormat="1" applyFont="1" applyFill="1" applyBorder="1" applyAlignment="1" applyProtection="1">
      <alignment horizontal="center"/>
      <protection locked="0"/>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4" fontId="12" fillId="4" borderId="2" xfId="0" applyNumberFormat="1" applyFont="1" applyFill="1" applyBorder="1" applyAlignment="1" applyProtection="1">
      <alignment horizontal="center"/>
      <protection locked="0"/>
    </xf>
    <xf numFmtId="1" fontId="12" fillId="0" borderId="3" xfId="0" applyNumberFormat="1" applyFont="1" applyFill="1" applyBorder="1" applyAlignment="1" applyProtection="1">
      <alignment horizontal="center"/>
    </xf>
    <xf numFmtId="0" fontId="0" fillId="0" borderId="0" xfId="0" applyProtection="1"/>
    <xf numFmtId="16" fontId="0" fillId="0" borderId="0" xfId="0" applyNumberFormat="1" applyProtection="1"/>
    <xf numFmtId="16" fontId="13" fillId="0" borderId="0" xfId="0" applyNumberFormat="1" applyFont="1" applyProtection="1"/>
    <xf numFmtId="1" fontId="0" fillId="0" borderId="0" xfId="0" applyNumberFormat="1" applyProtection="1"/>
    <xf numFmtId="1" fontId="13" fillId="0" borderId="0" xfId="0" applyNumberFormat="1" applyFont="1" applyProtection="1"/>
    <xf numFmtId="0" fontId="13" fillId="0" borderId="0" xfId="0" applyFont="1" applyProtection="1"/>
    <xf numFmtId="14" fontId="0" fillId="0" borderId="0" xfId="0" applyNumberFormat="1" applyProtection="1"/>
    <xf numFmtId="0" fontId="0" fillId="0" borderId="0" xfId="0" quotePrefix="1" applyProtection="1"/>
    <xf numFmtId="49" fontId="23" fillId="0" borderId="0" xfId="0" applyNumberFormat="1" applyFont="1" applyBorder="1" applyAlignment="1" applyProtection="1">
      <alignment horizontal="right" vertical="top" wrapText="1"/>
    </xf>
    <xf numFmtId="0" fontId="23" fillId="0" borderId="0" xfId="0" quotePrefix="1" applyFont="1" applyBorder="1" applyAlignment="1" applyProtection="1">
      <alignment horizontal="left" vertical="top" wrapText="1"/>
    </xf>
    <xf numFmtId="0" fontId="18" fillId="0" borderId="33" xfId="0" quotePrefix="1" applyFont="1" applyBorder="1" applyProtection="1"/>
    <xf numFmtId="0" fontId="18" fillId="0" borderId="4" xfId="0" applyFont="1" applyBorder="1" applyProtection="1"/>
    <xf numFmtId="0" fontId="19" fillId="0" borderId="35" xfId="0" applyFont="1" applyBorder="1" applyAlignment="1" applyProtection="1">
      <alignment wrapText="1"/>
    </xf>
    <xf numFmtId="0" fontId="21" fillId="0" borderId="35" xfId="0" applyFont="1" applyBorder="1" applyAlignment="1" applyProtection="1">
      <alignment wrapText="1"/>
    </xf>
    <xf numFmtId="0" fontId="20" fillId="0" borderId="35" xfId="0" applyFont="1" applyBorder="1" applyAlignment="1" applyProtection="1">
      <alignment wrapText="1"/>
    </xf>
    <xf numFmtId="0" fontId="18" fillId="0" borderId="35" xfId="0" applyFont="1" applyBorder="1" applyAlignment="1" applyProtection="1">
      <alignment wrapText="1"/>
    </xf>
    <xf numFmtId="1" fontId="12" fillId="0" borderId="17" xfId="0" applyNumberFormat="1" applyFont="1" applyFill="1" applyBorder="1" applyAlignment="1" applyProtection="1"/>
    <xf numFmtId="1" fontId="12" fillId="0" borderId="6" xfId="0" applyNumberFormat="1" applyFont="1" applyFill="1" applyBorder="1" applyAlignment="1" applyProtection="1"/>
    <xf numFmtId="0" fontId="23" fillId="5" borderId="0" xfId="0" applyFont="1" applyFill="1" applyBorder="1" applyProtection="1"/>
    <xf numFmtId="0" fontId="0" fillId="5" borderId="0" xfId="0" applyFill="1" applyProtection="1"/>
    <xf numFmtId="0" fontId="0" fillId="0" borderId="0" xfId="0" applyAlignment="1" applyProtection="1">
      <alignment wrapText="1"/>
    </xf>
    <xf numFmtId="0" fontId="18" fillId="5" borderId="32" xfId="0" applyFont="1" applyFill="1" applyBorder="1" applyProtection="1"/>
    <xf numFmtId="0" fontId="18" fillId="0" borderId="0" xfId="0" applyFont="1" applyProtection="1"/>
    <xf numFmtId="0" fontId="19" fillId="5" borderId="0" xfId="0" applyFont="1" applyFill="1" applyBorder="1" applyProtection="1"/>
    <xf numFmtId="0" fontId="19" fillId="0" borderId="0" xfId="0" applyFont="1" applyProtection="1"/>
    <xf numFmtId="0" fontId="21" fillId="5" borderId="0" xfId="0" applyFont="1" applyFill="1" applyBorder="1" applyProtection="1"/>
    <xf numFmtId="0" fontId="20" fillId="5" borderId="0" xfId="0" applyFont="1" applyFill="1" applyBorder="1" applyProtection="1"/>
    <xf numFmtId="0" fontId="18" fillId="5" borderId="0" xfId="0" applyFont="1" applyFill="1" applyBorder="1" applyProtection="1"/>
    <xf numFmtId="0" fontId="18" fillId="5" borderId="5" xfId="0" applyFont="1" applyFill="1" applyBorder="1" applyProtection="1"/>
    <xf numFmtId="49" fontId="0" fillId="0" borderId="0" xfId="0" applyNumberFormat="1" applyAlignment="1" applyProtection="1">
      <alignment horizontal="right" wrapText="1"/>
    </xf>
    <xf numFmtId="0" fontId="0" fillId="0" borderId="0" xfId="0" applyFont="1" applyFill="1" applyBorder="1" applyProtection="1"/>
    <xf numFmtId="14"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2" fontId="0" fillId="0" borderId="0" xfId="0" applyNumberFormat="1" applyFont="1" applyFill="1" applyBorder="1" applyProtection="1"/>
    <xf numFmtId="164" fontId="1" fillId="0" borderId="0" xfId="0" applyNumberFormat="1" applyFont="1" applyFill="1" applyBorder="1" applyAlignment="1" applyProtection="1">
      <alignment horizontal="center"/>
    </xf>
    <xf numFmtId="164" fontId="14" fillId="0" borderId="0" xfId="0" applyNumberFormat="1" applyFont="1" applyFill="1" applyBorder="1" applyAlignment="1" applyProtection="1">
      <alignment horizontal="right"/>
    </xf>
    <xf numFmtId="164" fontId="14" fillId="0" borderId="0" xfId="0" applyNumberFormat="1" applyFont="1" applyFill="1" applyBorder="1" applyAlignment="1" applyProtection="1">
      <alignment horizontal="left"/>
    </xf>
    <xf numFmtId="14" fontId="1" fillId="0" borderId="0" xfId="0" applyNumberFormat="1" applyFont="1" applyFill="1" applyBorder="1" applyAlignment="1" applyProtection="1">
      <alignment horizontal="center"/>
    </xf>
    <xf numFmtId="14" fontId="0" fillId="0" borderId="0" xfId="0" applyNumberFormat="1" applyFont="1" applyFill="1" applyBorder="1" applyAlignment="1" applyProtection="1"/>
    <xf numFmtId="164" fontId="0" fillId="0" borderId="0" xfId="0" applyNumberFormat="1" applyFont="1" applyFill="1" applyBorder="1" applyAlignment="1" applyProtection="1">
      <alignment horizontal="center"/>
    </xf>
    <xf numFmtId="165" fontId="16" fillId="0" borderId="0" xfId="0" applyNumberFormat="1" applyFont="1" applyFill="1" applyBorder="1" applyAlignment="1" applyProtection="1">
      <alignment horizontal="right"/>
    </xf>
    <xf numFmtId="165" fontId="16" fillId="0" borderId="0" xfId="0" applyNumberFormat="1" applyFont="1" applyFill="1" applyBorder="1" applyAlignment="1" applyProtection="1">
      <alignment horizontal="left"/>
    </xf>
    <xf numFmtId="165" fontId="1" fillId="0" borderId="0" xfId="0" applyNumberFormat="1" applyFont="1" applyFill="1" applyBorder="1" applyAlignment="1" applyProtection="1">
      <alignment horizontal="center"/>
    </xf>
    <xf numFmtId="14" fontId="1" fillId="0" borderId="0" xfId="0" applyNumberFormat="1" applyFont="1" applyFill="1" applyBorder="1" applyAlignment="1" applyProtection="1"/>
    <xf numFmtId="164" fontId="16" fillId="0" borderId="0" xfId="0" applyNumberFormat="1" applyFont="1" applyFill="1" applyBorder="1" applyAlignment="1" applyProtection="1">
      <alignment horizontal="right"/>
    </xf>
    <xf numFmtId="164" fontId="16" fillId="0" borderId="0" xfId="0" applyNumberFormat="1" applyFont="1" applyFill="1" applyBorder="1" applyAlignment="1" applyProtection="1">
      <alignment horizontal="left"/>
    </xf>
    <xf numFmtId="164" fontId="0" fillId="0" borderId="0" xfId="0" applyNumberFormat="1" applyFont="1" applyFill="1" applyBorder="1" applyAlignment="1" applyProtection="1">
      <alignment horizontal="left"/>
    </xf>
    <xf numFmtId="165" fontId="0" fillId="0" borderId="0" xfId="0" applyNumberFormat="1" applyFont="1" applyFill="1" applyBorder="1" applyAlignment="1" applyProtection="1">
      <alignment horizontal="center"/>
    </xf>
    <xf numFmtId="166" fontId="0" fillId="0" borderId="0" xfId="0" applyNumberFormat="1" applyFont="1" applyFill="1" applyBorder="1" applyAlignment="1" applyProtection="1">
      <alignment horizontal="center"/>
    </xf>
    <xf numFmtId="0" fontId="0" fillId="0" borderId="0" xfId="0" applyNumberFormat="1" applyFont="1" applyFill="1" applyBorder="1" applyProtection="1"/>
    <xf numFmtId="164" fontId="0" fillId="0" borderId="0" xfId="0" applyNumberFormat="1" applyFont="1" applyFill="1" applyBorder="1" applyProtection="1"/>
    <xf numFmtId="1" fontId="26" fillId="4" borderId="21" xfId="0" applyNumberFormat="1" applyFont="1" applyFill="1" applyBorder="1" applyAlignment="1" applyProtection="1">
      <alignment horizontal="center" vertical="center"/>
      <protection locked="0"/>
    </xf>
    <xf numFmtId="14" fontId="26" fillId="4" borderId="24" xfId="0" applyNumberFormat="1"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wrapText="1"/>
    </xf>
    <xf numFmtId="0" fontId="12" fillId="4" borderId="4" xfId="0" applyNumberFormat="1" applyFont="1" applyFill="1" applyBorder="1" applyAlignment="1" applyProtection="1">
      <alignment horizontal="left" indent="1"/>
      <protection locked="0"/>
    </xf>
    <xf numFmtId="0" fontId="5" fillId="0" borderId="23" xfId="0" applyFont="1" applyFill="1" applyBorder="1" applyAlignment="1" applyProtection="1">
      <alignment horizontal="center" vertical="center"/>
    </xf>
    <xf numFmtId="0" fontId="5" fillId="0" borderId="22" xfId="0" applyFont="1" applyFill="1" applyBorder="1" applyAlignment="1" applyProtection="1">
      <alignment horizontal="center" vertical="center" wrapText="1"/>
    </xf>
    <xf numFmtId="164" fontId="26" fillId="0" borderId="0" xfId="0" applyNumberFormat="1" applyFont="1" applyFill="1" applyBorder="1" applyAlignment="1" applyProtection="1">
      <alignment horizontal="left"/>
    </xf>
    <xf numFmtId="0" fontId="5" fillId="0" borderId="22" xfId="0"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indent="1"/>
    </xf>
    <xf numFmtId="164" fontId="26" fillId="0" borderId="0" xfId="0" applyNumberFormat="1" applyFont="1" applyFill="1" applyBorder="1" applyAlignment="1" applyProtection="1">
      <alignment horizontal="right"/>
    </xf>
    <xf numFmtId="4" fontId="27" fillId="0" borderId="0" xfId="3" applyNumberFormat="1" applyFill="1" applyBorder="1" applyAlignment="1" applyProtection="1">
      <alignment horizontal="left" vertical="center" indent="1"/>
    </xf>
    <xf numFmtId="0" fontId="12" fillId="4" borderId="12" xfId="0" applyNumberFormat="1" applyFont="1" applyFill="1" applyBorder="1" applyAlignment="1" applyProtection="1">
      <alignment horizontal="left" indent="1"/>
      <protection locked="0"/>
    </xf>
    <xf numFmtId="0" fontId="12" fillId="4" borderId="19" xfId="0" applyNumberFormat="1" applyFont="1" applyFill="1" applyBorder="1" applyAlignment="1" applyProtection="1">
      <alignment horizontal="left" indent="1"/>
      <protection locked="0"/>
    </xf>
    <xf numFmtId="0" fontId="12" fillId="4" borderId="6" xfId="0" applyNumberFormat="1" applyFont="1" applyFill="1" applyBorder="1" applyAlignment="1" applyProtection="1">
      <alignment horizontal="left" indent="1"/>
      <protection locked="0"/>
    </xf>
    <xf numFmtId="14" fontId="5" fillId="2" borderId="15" xfId="0" applyNumberFormat="1" applyFont="1" applyFill="1" applyBorder="1" applyAlignment="1" applyProtection="1">
      <alignment horizontal="right"/>
    </xf>
    <xf numFmtId="14" fontId="5" fillId="2" borderId="18" xfId="0" applyNumberFormat="1" applyFont="1" applyFill="1" applyBorder="1" applyAlignment="1" applyProtection="1">
      <alignment horizontal="right"/>
    </xf>
    <xf numFmtId="14" fontId="5" fillId="2" borderId="16" xfId="0" applyNumberFormat="1" applyFont="1" applyFill="1" applyBorder="1" applyAlignment="1" applyProtection="1">
      <alignment horizontal="right"/>
    </xf>
    <xf numFmtId="14" fontId="4" fillId="2" borderId="12" xfId="0" applyNumberFormat="1" applyFont="1" applyFill="1" applyBorder="1" applyAlignment="1" applyProtection="1">
      <alignment horizontal="right"/>
    </xf>
    <xf numFmtId="14" fontId="4" fillId="2" borderId="19" xfId="0" applyNumberFormat="1" applyFont="1" applyFill="1" applyBorder="1" applyAlignment="1" applyProtection="1">
      <alignment horizontal="right"/>
    </xf>
    <xf numFmtId="14" fontId="4" fillId="2" borderId="6" xfId="0" applyNumberFormat="1" applyFont="1" applyFill="1" applyBorder="1" applyAlignment="1" applyProtection="1">
      <alignment horizontal="right"/>
    </xf>
    <xf numFmtId="14" fontId="4" fillId="3" borderId="13" xfId="0" applyNumberFormat="1" applyFont="1" applyFill="1" applyBorder="1" applyAlignment="1" applyProtection="1">
      <alignment horizontal="right"/>
    </xf>
    <xf numFmtId="14" fontId="4" fillId="3" borderId="20" xfId="0" applyNumberFormat="1" applyFont="1" applyFill="1" applyBorder="1" applyAlignment="1" applyProtection="1">
      <alignment horizontal="right"/>
    </xf>
    <xf numFmtId="14" fontId="4" fillId="3" borderId="14" xfId="0" applyNumberFormat="1" applyFont="1" applyFill="1" applyBorder="1" applyAlignment="1" applyProtection="1">
      <alignment horizontal="right"/>
    </xf>
    <xf numFmtId="0" fontId="0" fillId="4" borderId="15" xfId="0" applyNumberFormat="1" applyFont="1" applyFill="1" applyBorder="1" applyAlignment="1" applyProtection="1">
      <alignment horizontal="left" indent="1"/>
      <protection locked="0"/>
    </xf>
    <xf numFmtId="0" fontId="0" fillId="4" borderId="18" xfId="0" applyNumberFormat="1" applyFont="1" applyFill="1" applyBorder="1" applyAlignment="1" applyProtection="1">
      <alignment horizontal="left" indent="1"/>
      <protection locked="0"/>
    </xf>
    <xf numFmtId="0" fontId="0" fillId="4" borderId="12" xfId="0" applyNumberFormat="1" applyFont="1" applyFill="1" applyBorder="1" applyAlignment="1" applyProtection="1">
      <protection locked="0"/>
    </xf>
    <xf numFmtId="0" fontId="0" fillId="4" borderId="19" xfId="0" applyNumberFormat="1" applyFont="1" applyFill="1" applyBorder="1" applyAlignment="1" applyProtection="1">
      <protection locked="0"/>
    </xf>
    <xf numFmtId="0" fontId="0" fillId="4" borderId="13" xfId="0" applyNumberFormat="1" applyFont="1" applyFill="1" applyBorder="1" applyAlignment="1" applyProtection="1">
      <protection locked="0"/>
    </xf>
    <xf numFmtId="0" fontId="0" fillId="4" borderId="20" xfId="0" applyNumberFormat="1" applyFont="1" applyFill="1" applyBorder="1" applyAlignment="1" applyProtection="1">
      <protection locked="0"/>
    </xf>
    <xf numFmtId="14" fontId="5" fillId="0" borderId="25" xfId="0" applyNumberFormat="1" applyFont="1" applyFill="1" applyBorder="1" applyAlignment="1" applyProtection="1">
      <alignment horizontal="center" vertical="center"/>
    </xf>
    <xf numFmtId="14" fontId="5" fillId="0" borderId="27" xfId="0" applyNumberFormat="1" applyFont="1" applyFill="1" applyBorder="1" applyAlignment="1" applyProtection="1">
      <alignment horizontal="center" vertical="center"/>
    </xf>
    <xf numFmtId="14" fontId="5" fillId="0" borderId="23" xfId="0" applyNumberFormat="1" applyFont="1" applyFill="1" applyBorder="1" applyAlignment="1" applyProtection="1">
      <alignment horizontal="center" vertical="center"/>
    </xf>
    <xf numFmtId="0" fontId="12" fillId="4" borderId="13" xfId="0" applyNumberFormat="1" applyFont="1" applyFill="1" applyBorder="1" applyAlignment="1" applyProtection="1">
      <alignment horizontal="left" indent="1"/>
      <protection locked="0"/>
    </xf>
    <xf numFmtId="0" fontId="12" fillId="4" borderId="20" xfId="0" applyNumberFormat="1" applyFont="1" applyFill="1" applyBorder="1" applyAlignment="1" applyProtection="1">
      <alignment horizontal="left" indent="1"/>
      <protection locked="0"/>
    </xf>
    <xf numFmtId="0" fontId="12" fillId="4" borderId="14" xfId="0" applyNumberFormat="1" applyFont="1" applyFill="1" applyBorder="1" applyAlignment="1" applyProtection="1">
      <alignment horizontal="left" indent="1"/>
      <protection locked="0"/>
    </xf>
    <xf numFmtId="0" fontId="7" fillId="0" borderId="7" xfId="0" applyFont="1" applyFill="1" applyBorder="1" applyAlignment="1" applyProtection="1">
      <alignment horizontal="center"/>
    </xf>
    <xf numFmtId="0" fontId="7" fillId="0" borderId="8" xfId="0" applyFont="1" applyFill="1" applyBorder="1" applyAlignment="1" applyProtection="1">
      <alignment horizontal="center"/>
    </xf>
    <xf numFmtId="49" fontId="11" fillId="4" borderId="5" xfId="0" applyNumberFormat="1" applyFont="1" applyFill="1" applyBorder="1" applyAlignment="1" applyProtection="1">
      <alignment horizontal="left" vertical="center" indent="1"/>
      <protection locked="0"/>
    </xf>
    <xf numFmtId="49" fontId="11" fillId="4" borderId="19" xfId="0" applyNumberFormat="1" applyFont="1" applyFill="1" applyBorder="1" applyAlignment="1" applyProtection="1">
      <alignment horizontal="left" vertical="center" indent="1"/>
      <protection locked="0"/>
    </xf>
    <xf numFmtId="14" fontId="5" fillId="0" borderId="24" xfId="0" applyNumberFormat="1" applyFont="1" applyFill="1" applyBorder="1" applyAlignment="1" applyProtection="1">
      <alignment horizontal="center" vertical="center"/>
    </xf>
    <xf numFmtId="14" fontId="5" fillId="0" borderId="21"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165" fontId="0" fillId="4" borderId="37" xfId="0" applyNumberFormat="1" applyFont="1" applyFill="1" applyBorder="1" applyAlignment="1" applyProtection="1">
      <alignment horizontal="center"/>
      <protection locked="0"/>
    </xf>
    <xf numFmtId="165" fontId="0" fillId="4" borderId="38" xfId="0" applyNumberFormat="1" applyFont="1" applyFill="1" applyBorder="1" applyAlignment="1" applyProtection="1">
      <alignment horizontal="center"/>
      <protection locked="0"/>
    </xf>
    <xf numFmtId="165" fontId="0" fillId="4" borderId="26" xfId="0" applyNumberFormat="1" applyFont="1" applyFill="1" applyBorder="1" applyAlignment="1" applyProtection="1">
      <alignment horizontal="center"/>
      <protection locked="0"/>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14" fontId="0" fillId="4" borderId="22" xfId="0" applyNumberFormat="1" applyFont="1" applyFill="1" applyBorder="1" applyAlignment="1" applyProtection="1">
      <alignment horizontal="center"/>
      <protection locked="0"/>
    </xf>
    <xf numFmtId="14" fontId="0" fillId="4" borderId="27" xfId="0" applyNumberFormat="1" applyFont="1" applyFill="1" applyBorder="1" applyAlignment="1" applyProtection="1">
      <alignment horizontal="center"/>
      <protection locked="0"/>
    </xf>
    <xf numFmtId="14" fontId="0" fillId="4" borderId="23" xfId="0" applyNumberFormat="1" applyFont="1" applyFill="1" applyBorder="1" applyAlignment="1" applyProtection="1">
      <alignment horizontal="center"/>
      <protection locked="0"/>
    </xf>
    <xf numFmtId="0" fontId="12" fillId="4" borderId="15" xfId="0" applyNumberFormat="1" applyFont="1" applyFill="1" applyBorder="1" applyAlignment="1" applyProtection="1">
      <alignment horizontal="left" indent="1"/>
      <protection locked="0"/>
    </xf>
    <xf numFmtId="0" fontId="12" fillId="4" borderId="18" xfId="0" applyNumberFormat="1" applyFont="1" applyFill="1" applyBorder="1" applyAlignment="1" applyProtection="1">
      <alignment horizontal="left" indent="1"/>
      <protection locked="0"/>
    </xf>
    <xf numFmtId="0" fontId="12" fillId="4" borderId="16" xfId="0" applyNumberFormat="1" applyFont="1" applyFill="1" applyBorder="1" applyAlignment="1" applyProtection="1">
      <alignment horizontal="left" indent="1"/>
      <protection locked="0"/>
    </xf>
    <xf numFmtId="0" fontId="23" fillId="0" borderId="29" xfId="0" quotePrefix="1" applyFont="1" applyBorder="1" applyAlignment="1" applyProtection="1">
      <alignment horizontal="left" vertical="top" wrapText="1"/>
    </xf>
    <xf numFmtId="0" fontId="23" fillId="0" borderId="30" xfId="0" quotePrefix="1" applyFont="1" applyBorder="1" applyAlignment="1" applyProtection="1">
      <alignment horizontal="left" vertical="top" wrapText="1"/>
    </xf>
    <xf numFmtId="0" fontId="23" fillId="0" borderId="2" xfId="0" quotePrefix="1" applyFont="1" applyBorder="1" applyAlignment="1" applyProtection="1">
      <alignment horizontal="left" vertical="top" wrapText="1"/>
    </xf>
    <xf numFmtId="49" fontId="18" fillId="0" borderId="3" xfId="0" applyNumberFormat="1" applyFont="1" applyBorder="1" applyAlignment="1" applyProtection="1">
      <alignment horizontal="right" wrapText="1"/>
    </xf>
    <xf numFmtId="49" fontId="18" fillId="0" borderId="5" xfId="0" applyNumberFormat="1" applyFont="1" applyBorder="1" applyAlignment="1" applyProtection="1">
      <alignment horizontal="right" wrapText="1"/>
    </xf>
    <xf numFmtId="49" fontId="18" fillId="0" borderId="4" xfId="0" applyNumberFormat="1" applyFont="1" applyBorder="1" applyAlignment="1" applyProtection="1">
      <alignment horizontal="right" wrapText="1"/>
    </xf>
    <xf numFmtId="49" fontId="21" fillId="0" borderId="34" xfId="0" applyNumberFormat="1" applyFont="1" applyBorder="1" applyAlignment="1" applyProtection="1">
      <alignment horizontal="right" vertical="top" wrapText="1"/>
    </xf>
    <xf numFmtId="49" fontId="21" fillId="0" borderId="0" xfId="0" applyNumberFormat="1" applyFont="1" applyBorder="1" applyAlignment="1" applyProtection="1">
      <alignment horizontal="right" vertical="top" wrapText="1"/>
    </xf>
    <xf numFmtId="49" fontId="21" fillId="0" borderId="35" xfId="0" applyNumberFormat="1" applyFont="1" applyBorder="1" applyAlignment="1" applyProtection="1">
      <alignment horizontal="right" vertical="top" wrapText="1"/>
    </xf>
    <xf numFmtId="49" fontId="20" fillId="0" borderId="34" xfId="0" applyNumberFormat="1" applyFont="1" applyBorder="1" applyAlignment="1" applyProtection="1">
      <alignment horizontal="right" vertical="top" wrapText="1"/>
    </xf>
    <xf numFmtId="49" fontId="20" fillId="0" borderId="0" xfId="0" applyNumberFormat="1" applyFont="1" applyBorder="1" applyAlignment="1" applyProtection="1">
      <alignment horizontal="right" vertical="top" wrapText="1"/>
    </xf>
    <xf numFmtId="49" fontId="20" fillId="0" borderId="35" xfId="0" applyNumberFormat="1" applyFont="1" applyBorder="1" applyAlignment="1" applyProtection="1">
      <alignment horizontal="right" vertical="top" wrapText="1"/>
    </xf>
    <xf numFmtId="49" fontId="18" fillId="0" borderId="34" xfId="0" applyNumberFormat="1" applyFont="1" applyBorder="1" applyAlignment="1" applyProtection="1">
      <alignment horizontal="right" vertical="top" wrapText="1"/>
    </xf>
    <xf numFmtId="49" fontId="18" fillId="0" borderId="0" xfId="0" applyNumberFormat="1" applyFont="1" applyBorder="1" applyAlignment="1" applyProtection="1">
      <alignment horizontal="right" vertical="top" wrapText="1"/>
    </xf>
    <xf numFmtId="49" fontId="18" fillId="0" borderId="35" xfId="0" applyNumberFormat="1" applyFont="1" applyBorder="1" applyAlignment="1" applyProtection="1">
      <alignment horizontal="right" vertical="top" wrapText="1"/>
    </xf>
    <xf numFmtId="49" fontId="5" fillId="0" borderId="31" xfId="0" applyNumberFormat="1" applyFont="1" applyBorder="1" applyAlignment="1" applyProtection="1">
      <alignment horizontal="right" vertical="top" wrapText="1"/>
    </xf>
    <xf numFmtId="49" fontId="5" fillId="0" borderId="32" xfId="0" applyNumberFormat="1" applyFont="1" applyBorder="1" applyAlignment="1" applyProtection="1">
      <alignment horizontal="right" vertical="top" wrapText="1"/>
    </xf>
    <xf numFmtId="49" fontId="5" fillId="0" borderId="33" xfId="0" applyNumberFormat="1" applyFont="1" applyBorder="1" applyAlignment="1" applyProtection="1">
      <alignment horizontal="right" vertical="top" wrapText="1"/>
    </xf>
    <xf numFmtId="49" fontId="5" fillId="0" borderId="34" xfId="0" applyNumberFormat="1" applyFont="1" applyBorder="1" applyAlignment="1" applyProtection="1">
      <alignment horizontal="right" vertical="top" wrapText="1"/>
    </xf>
    <xf numFmtId="49" fontId="5" fillId="0" borderId="0" xfId="0" applyNumberFormat="1" applyFont="1" applyBorder="1" applyAlignment="1" applyProtection="1">
      <alignment horizontal="right" vertical="top" wrapText="1"/>
    </xf>
    <xf numFmtId="49" fontId="5" fillId="0" borderId="35" xfId="0" applyNumberFormat="1" applyFont="1" applyBorder="1" applyAlignment="1" applyProtection="1">
      <alignment horizontal="right" vertical="top" wrapText="1"/>
    </xf>
    <xf numFmtId="49" fontId="5" fillId="0" borderId="3" xfId="0" applyNumberFormat="1" applyFont="1" applyBorder="1" applyAlignment="1" applyProtection="1">
      <alignment horizontal="right" vertical="top" wrapText="1"/>
    </xf>
    <xf numFmtId="49" fontId="5" fillId="0" borderId="5" xfId="0" applyNumberFormat="1" applyFont="1" applyBorder="1" applyAlignment="1" applyProtection="1">
      <alignment horizontal="right" vertical="top" wrapText="1"/>
    </xf>
    <xf numFmtId="49" fontId="5" fillId="0" borderId="4" xfId="0" applyNumberFormat="1" applyFont="1" applyBorder="1" applyAlignment="1" applyProtection="1">
      <alignment horizontal="right" vertical="top" wrapText="1"/>
    </xf>
    <xf numFmtId="49" fontId="18" fillId="0" borderId="31" xfId="0" applyNumberFormat="1" applyFont="1" applyBorder="1" applyAlignment="1" applyProtection="1">
      <alignment horizontal="right" wrapText="1"/>
    </xf>
    <xf numFmtId="49" fontId="18" fillId="0" borderId="32" xfId="0" applyNumberFormat="1" applyFont="1" applyBorder="1" applyAlignment="1" applyProtection="1">
      <alignment horizontal="right" wrapText="1"/>
    </xf>
    <xf numFmtId="49" fontId="18" fillId="0" borderId="33" xfId="0" applyNumberFormat="1" applyFont="1" applyBorder="1" applyAlignment="1" applyProtection="1">
      <alignment horizontal="right" wrapText="1"/>
    </xf>
    <xf numFmtId="49" fontId="19" fillId="0" borderId="34" xfId="0" applyNumberFormat="1" applyFont="1" applyBorder="1" applyAlignment="1" applyProtection="1">
      <alignment horizontal="right" wrapText="1"/>
    </xf>
    <xf numFmtId="49" fontId="19" fillId="0" borderId="0" xfId="0" applyNumberFormat="1" applyFont="1" applyBorder="1" applyAlignment="1" applyProtection="1">
      <alignment horizontal="right" wrapText="1"/>
    </xf>
    <xf numFmtId="49" fontId="19" fillId="0" borderId="35" xfId="0" applyNumberFormat="1" applyFont="1" applyBorder="1" applyAlignment="1" applyProtection="1">
      <alignment horizontal="right" wrapText="1"/>
    </xf>
    <xf numFmtId="0" fontId="19" fillId="0" borderId="35" xfId="0" applyFont="1" applyBorder="1" applyAlignment="1" applyProtection="1">
      <alignment horizontal="left" vertical="center" wrapText="1"/>
    </xf>
    <xf numFmtId="49" fontId="19" fillId="0" borderId="34" xfId="0" applyNumberFormat="1" applyFont="1" applyBorder="1" applyAlignment="1" applyProtection="1">
      <alignment horizontal="right" vertical="top" wrapText="1"/>
    </xf>
    <xf numFmtId="49" fontId="19" fillId="0" borderId="0" xfId="0" applyNumberFormat="1" applyFont="1" applyBorder="1" applyAlignment="1" applyProtection="1">
      <alignment horizontal="right" vertical="top" wrapText="1"/>
    </xf>
    <xf numFmtId="49" fontId="19" fillId="0" borderId="35" xfId="0" applyNumberFormat="1" applyFont="1" applyBorder="1" applyAlignment="1" applyProtection="1">
      <alignment horizontal="right" vertical="top" wrapText="1"/>
    </xf>
    <xf numFmtId="49" fontId="21" fillId="0" borderId="34" xfId="0" applyNumberFormat="1" applyFont="1" applyBorder="1" applyAlignment="1" applyProtection="1">
      <alignment horizontal="right" wrapText="1"/>
    </xf>
    <xf numFmtId="49" fontId="21" fillId="0" borderId="0" xfId="0" applyNumberFormat="1" applyFont="1" applyBorder="1" applyAlignment="1" applyProtection="1">
      <alignment horizontal="right" wrapText="1"/>
    </xf>
    <xf numFmtId="49" fontId="21" fillId="0" borderId="35" xfId="0" applyNumberFormat="1" applyFont="1" applyBorder="1" applyAlignment="1" applyProtection="1">
      <alignment horizontal="right" wrapText="1"/>
    </xf>
    <xf numFmtId="0" fontId="21" fillId="0" borderId="35" xfId="0" applyFont="1" applyBorder="1" applyAlignment="1" applyProtection="1">
      <alignment horizontal="left" vertical="center"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colors>
    <mruColors>
      <color rgb="FF9E0000"/>
      <color rgb="FFE1FEFF"/>
      <color rgb="FFC5FCFF"/>
      <color rgb="FFC5F4FF"/>
      <color rgb="FFFFF0FF"/>
      <color rgb="FFFFFBFF"/>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638175</xdr:colOff>
          <xdr:row>12</xdr:row>
          <xdr:rowOff>19050</xdr:rowOff>
        </xdr:from>
        <xdr:to>
          <xdr:col>4</xdr:col>
          <xdr:colOff>1390650</xdr:colOff>
          <xdr:row>12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xdr:row>
          <xdr:rowOff>19050</xdr:rowOff>
        </xdr:from>
        <xdr:to>
          <xdr:col>4</xdr:col>
          <xdr:colOff>1390650</xdr:colOff>
          <xdr:row>13</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14</xdr:row>
          <xdr:rowOff>19050</xdr:rowOff>
        </xdr:from>
        <xdr:to>
          <xdr:col>4</xdr:col>
          <xdr:colOff>1390650</xdr:colOff>
          <xdr:row>14</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15</xdr:row>
          <xdr:rowOff>19050</xdr:rowOff>
        </xdr:from>
        <xdr:to>
          <xdr:col>4</xdr:col>
          <xdr:colOff>1390650</xdr:colOff>
          <xdr:row>15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19050</xdr:rowOff>
        </xdr:from>
        <xdr:to>
          <xdr:col>4</xdr:col>
          <xdr:colOff>1390650</xdr:colOff>
          <xdr:row>16</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17</xdr:row>
          <xdr:rowOff>19050</xdr:rowOff>
        </xdr:from>
        <xdr:to>
          <xdr:col>4</xdr:col>
          <xdr:colOff>1390650</xdr:colOff>
          <xdr:row>17</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18</xdr:row>
          <xdr:rowOff>19050</xdr:rowOff>
        </xdr:from>
        <xdr:to>
          <xdr:col>4</xdr:col>
          <xdr:colOff>1390650</xdr:colOff>
          <xdr:row>18</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19</xdr:row>
          <xdr:rowOff>19050</xdr:rowOff>
        </xdr:from>
        <xdr:to>
          <xdr:col>4</xdr:col>
          <xdr:colOff>1390650</xdr:colOff>
          <xdr:row>19</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19050</xdr:rowOff>
        </xdr:from>
        <xdr:to>
          <xdr:col>4</xdr:col>
          <xdr:colOff>1390650</xdr:colOff>
          <xdr:row>20</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21</xdr:row>
          <xdr:rowOff>19050</xdr:rowOff>
        </xdr:from>
        <xdr:to>
          <xdr:col>4</xdr:col>
          <xdr:colOff>1390650</xdr:colOff>
          <xdr:row>21</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22</xdr:row>
          <xdr:rowOff>19050</xdr:rowOff>
        </xdr:from>
        <xdr:to>
          <xdr:col>4</xdr:col>
          <xdr:colOff>1390650</xdr:colOff>
          <xdr:row>22</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23</xdr:row>
          <xdr:rowOff>19050</xdr:rowOff>
        </xdr:from>
        <xdr:to>
          <xdr:col>4</xdr:col>
          <xdr:colOff>1390650</xdr:colOff>
          <xdr:row>23</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19050</xdr:rowOff>
        </xdr:from>
        <xdr:to>
          <xdr:col>4</xdr:col>
          <xdr:colOff>1390650</xdr:colOff>
          <xdr:row>24</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xdr:row>
          <xdr:rowOff>19050</xdr:rowOff>
        </xdr:from>
        <xdr:to>
          <xdr:col>4</xdr:col>
          <xdr:colOff>1390650</xdr:colOff>
          <xdr:row>25</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26</xdr:row>
          <xdr:rowOff>19050</xdr:rowOff>
        </xdr:from>
        <xdr:to>
          <xdr:col>4</xdr:col>
          <xdr:colOff>1390650</xdr:colOff>
          <xdr:row>26</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27</xdr:row>
          <xdr:rowOff>19050</xdr:rowOff>
        </xdr:from>
        <xdr:to>
          <xdr:col>4</xdr:col>
          <xdr:colOff>1390650</xdr:colOff>
          <xdr:row>27</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28</xdr:row>
          <xdr:rowOff>19050</xdr:rowOff>
        </xdr:from>
        <xdr:to>
          <xdr:col>4</xdr:col>
          <xdr:colOff>1390650</xdr:colOff>
          <xdr:row>28</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xdr:row>
          <xdr:rowOff>19050</xdr:rowOff>
        </xdr:from>
        <xdr:to>
          <xdr:col>4</xdr:col>
          <xdr:colOff>1390650</xdr:colOff>
          <xdr:row>29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xdr:row>
          <xdr:rowOff>19050</xdr:rowOff>
        </xdr:from>
        <xdr:to>
          <xdr:col>4</xdr:col>
          <xdr:colOff>1390650</xdr:colOff>
          <xdr:row>30</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31</xdr:row>
          <xdr:rowOff>19050</xdr:rowOff>
        </xdr:from>
        <xdr:to>
          <xdr:col>4</xdr:col>
          <xdr:colOff>1390650</xdr:colOff>
          <xdr:row>31</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32</xdr:row>
          <xdr:rowOff>19050</xdr:rowOff>
        </xdr:from>
        <xdr:to>
          <xdr:col>4</xdr:col>
          <xdr:colOff>1390650</xdr:colOff>
          <xdr:row>32</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33</xdr:row>
          <xdr:rowOff>19050</xdr:rowOff>
        </xdr:from>
        <xdr:to>
          <xdr:col>4</xdr:col>
          <xdr:colOff>1390650</xdr:colOff>
          <xdr:row>33</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34</xdr:row>
          <xdr:rowOff>19050</xdr:rowOff>
        </xdr:from>
        <xdr:to>
          <xdr:col>4</xdr:col>
          <xdr:colOff>1390650</xdr:colOff>
          <xdr:row>34</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35</xdr:row>
          <xdr:rowOff>19050</xdr:rowOff>
        </xdr:from>
        <xdr:to>
          <xdr:col>4</xdr:col>
          <xdr:colOff>1390650</xdr:colOff>
          <xdr:row>35</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36</xdr:row>
          <xdr:rowOff>19050</xdr:rowOff>
        </xdr:from>
        <xdr:to>
          <xdr:col>4</xdr:col>
          <xdr:colOff>1390650</xdr:colOff>
          <xdr:row>36</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37</xdr:row>
          <xdr:rowOff>19050</xdr:rowOff>
        </xdr:from>
        <xdr:to>
          <xdr:col>4</xdr:col>
          <xdr:colOff>1390650</xdr:colOff>
          <xdr:row>37</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38</xdr:row>
          <xdr:rowOff>19050</xdr:rowOff>
        </xdr:from>
        <xdr:to>
          <xdr:col>4</xdr:col>
          <xdr:colOff>1390650</xdr:colOff>
          <xdr:row>38</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39</xdr:row>
          <xdr:rowOff>19050</xdr:rowOff>
        </xdr:from>
        <xdr:to>
          <xdr:col>4</xdr:col>
          <xdr:colOff>1390650</xdr:colOff>
          <xdr:row>39</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40</xdr:row>
          <xdr:rowOff>19050</xdr:rowOff>
        </xdr:from>
        <xdr:to>
          <xdr:col>4</xdr:col>
          <xdr:colOff>1390650</xdr:colOff>
          <xdr:row>40</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41</xdr:row>
          <xdr:rowOff>19050</xdr:rowOff>
        </xdr:from>
        <xdr:to>
          <xdr:col>4</xdr:col>
          <xdr:colOff>1390650</xdr:colOff>
          <xdr:row>41</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Required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mailto:DHHS.Waitlist@Nebraska.Gov"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DHHS.Waitlist@Nebraska.Gov"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951F-F582-4B3B-AECB-419418E7A0CB}">
  <sheetPr>
    <pageSetUpPr autoPageBreaks="0"/>
  </sheetPr>
  <dimension ref="B1:Q158"/>
  <sheetViews>
    <sheetView showGridLines="0" tabSelected="1" zoomScale="115" zoomScaleNormal="115" workbookViewId="0">
      <selection activeCell="C4" sqref="C4:J4"/>
    </sheetView>
  </sheetViews>
  <sheetFormatPr defaultColWidth="8.85546875" defaultRowHeight="15" x14ac:dyDescent="0.25"/>
  <cols>
    <col min="1" max="1" width="3.7109375" style="55" customWidth="1"/>
    <col min="2" max="2" width="12.5703125" style="55" bestFit="1" customWidth="1"/>
    <col min="3" max="3" width="26.28515625" style="55" customWidth="1"/>
    <col min="4" max="4" width="13.85546875" style="55" bestFit="1" customWidth="1"/>
    <col min="5" max="5" width="21.85546875" style="55" bestFit="1" customWidth="1"/>
    <col min="6" max="6" width="13.85546875" style="56" customWidth="1"/>
    <col min="7" max="7" width="16.7109375" style="56" bestFit="1" customWidth="1"/>
    <col min="8" max="8" width="8.28515625" style="56" customWidth="1"/>
    <col min="9" max="9" width="5.42578125" style="56" customWidth="1"/>
    <col min="10" max="10" width="16.7109375" style="55" bestFit="1" customWidth="1"/>
    <col min="11" max="11" width="2.42578125" style="55" customWidth="1"/>
    <col min="12" max="12" width="3.7109375" style="55" customWidth="1"/>
    <col min="13" max="13" width="10.7109375" style="55" bestFit="1" customWidth="1"/>
    <col min="14" max="16384" width="8.85546875" style="55"/>
  </cols>
  <sheetData>
    <row r="1" spans="2:12" ht="15" customHeight="1" thickBot="1" x14ac:dyDescent="0.3"/>
    <row r="2" spans="2:12" s="57" customFormat="1" ht="30.75" customHeight="1" x14ac:dyDescent="0.5">
      <c r="B2" s="112" t="s">
        <v>0</v>
      </c>
      <c r="C2" s="113"/>
      <c r="D2" s="113"/>
      <c r="E2" s="113"/>
      <c r="F2" s="113"/>
      <c r="G2" s="113"/>
      <c r="H2" s="113"/>
      <c r="I2" s="113"/>
      <c r="J2" s="113"/>
      <c r="K2" s="1"/>
    </row>
    <row r="3" spans="2:12" s="57" customFormat="1" ht="5.25" customHeight="1" x14ac:dyDescent="0.25">
      <c r="B3" s="20"/>
      <c r="C3" s="21"/>
      <c r="D3" s="21"/>
      <c r="E3" s="21"/>
      <c r="F3" s="21"/>
      <c r="G3" s="21"/>
      <c r="H3" s="21"/>
      <c r="I3" s="21"/>
      <c r="J3" s="21"/>
      <c r="K3" s="22"/>
    </row>
    <row r="4" spans="2:12" ht="22.5" customHeight="1" x14ac:dyDescent="0.25">
      <c r="B4" s="2" t="s">
        <v>4</v>
      </c>
      <c r="C4" s="114"/>
      <c r="D4" s="114"/>
      <c r="E4" s="114"/>
      <c r="F4" s="114"/>
      <c r="G4" s="114"/>
      <c r="H4" s="114"/>
      <c r="I4" s="114"/>
      <c r="J4" s="114"/>
      <c r="K4" s="3"/>
    </row>
    <row r="5" spans="2:12" s="58" customFormat="1" ht="22.5" customHeight="1" x14ac:dyDescent="0.25">
      <c r="B5" s="2" t="s">
        <v>5</v>
      </c>
      <c r="C5" s="115"/>
      <c r="D5" s="115"/>
      <c r="E5" s="115"/>
      <c r="F5" s="115"/>
      <c r="G5" s="115"/>
      <c r="H5" s="115"/>
      <c r="I5" s="115"/>
      <c r="J5" s="115"/>
      <c r="K5" s="3"/>
    </row>
    <row r="6" spans="2:12" s="58" customFormat="1" ht="23.25" customHeight="1" x14ac:dyDescent="0.25">
      <c r="B6" s="2" t="s">
        <v>6</v>
      </c>
      <c r="C6" s="115"/>
      <c r="D6" s="115"/>
      <c r="E6" s="115"/>
      <c r="F6" s="115"/>
      <c r="G6" s="115"/>
      <c r="H6" s="115"/>
      <c r="I6" s="115"/>
      <c r="J6" s="115"/>
      <c r="K6" s="3"/>
    </row>
    <row r="7" spans="2:12" s="58" customFormat="1" ht="9" customHeight="1" x14ac:dyDescent="0.25">
      <c r="B7" s="2"/>
      <c r="C7" s="85"/>
      <c r="D7" s="85"/>
      <c r="E7" s="85"/>
      <c r="F7" s="85"/>
      <c r="G7" s="85"/>
      <c r="H7" s="85"/>
      <c r="I7" s="85"/>
      <c r="J7" s="85"/>
      <c r="K7" s="3"/>
    </row>
    <row r="8" spans="2:12" s="58" customFormat="1" ht="12.75" customHeight="1" x14ac:dyDescent="0.25">
      <c r="B8" s="2"/>
      <c r="C8" s="83"/>
      <c r="D8" s="86" t="s">
        <v>63</v>
      </c>
      <c r="E8" s="87" t="s">
        <v>62</v>
      </c>
      <c r="F8" s="85"/>
      <c r="G8" s="85"/>
      <c r="H8" s="85"/>
      <c r="I8" s="85"/>
      <c r="J8" s="85"/>
      <c r="K8" s="3"/>
    </row>
    <row r="9" spans="2:12" s="58" customFormat="1" ht="9" customHeight="1" thickBot="1" x14ac:dyDescent="0.3">
      <c r="B9" s="4"/>
      <c r="C9" s="5"/>
      <c r="D9" s="5"/>
      <c r="E9" s="5"/>
      <c r="F9" s="6"/>
      <c r="G9" s="6"/>
      <c r="H9" s="6"/>
      <c r="I9" s="6"/>
      <c r="J9" s="7"/>
      <c r="K9" s="8"/>
      <c r="L9" s="57"/>
    </row>
    <row r="10" spans="2:12" s="57" customFormat="1" ht="20.25" customHeight="1" thickBot="1" x14ac:dyDescent="0.3">
      <c r="B10" s="120" t="s">
        <v>23</v>
      </c>
      <c r="C10" s="121"/>
      <c r="D10" s="121"/>
      <c r="E10" s="122"/>
      <c r="F10" s="116" t="s">
        <v>1</v>
      </c>
      <c r="G10" s="117"/>
      <c r="H10" s="118" t="s">
        <v>22</v>
      </c>
      <c r="I10" s="119"/>
      <c r="J10" s="119"/>
      <c r="K10" s="81"/>
    </row>
    <row r="11" spans="2:12" ht="23.25" customHeight="1" thickBot="1" x14ac:dyDescent="0.3">
      <c r="B11" s="123"/>
      <c r="C11" s="124"/>
      <c r="D11" s="124"/>
      <c r="E11" s="125"/>
      <c r="F11" s="78" t="s">
        <v>14</v>
      </c>
      <c r="G11" s="77">
        <v>2023</v>
      </c>
      <c r="H11" s="128"/>
      <c r="I11" s="129"/>
      <c r="J11" s="129"/>
      <c r="K11" s="130"/>
    </row>
    <row r="12" spans="2:12" s="57" customFormat="1" ht="33.75" customHeight="1" thickBot="1" x14ac:dyDescent="0.3">
      <c r="B12" s="120" t="s">
        <v>3</v>
      </c>
      <c r="C12" s="121"/>
      <c r="D12" s="122"/>
      <c r="E12" s="79" t="s">
        <v>60</v>
      </c>
      <c r="F12" s="84" t="s">
        <v>61</v>
      </c>
      <c r="G12" s="13" t="s">
        <v>26</v>
      </c>
      <c r="H12" s="126" t="s">
        <v>2</v>
      </c>
      <c r="I12" s="127"/>
      <c r="J12" s="82" t="str">
        <f>_xlfn.CONCAT("BILLABLE DAYS FOR ",UPPER($F$11))</f>
        <v>BILLABLE DAYS FOR JULY</v>
      </c>
      <c r="K12" s="14"/>
    </row>
    <row r="13" spans="2:12" ht="21" customHeight="1" x14ac:dyDescent="0.25">
      <c r="B13" s="131"/>
      <c r="C13" s="132"/>
      <c r="D13" s="133"/>
      <c r="E13" s="80"/>
      <c r="F13" s="23"/>
      <c r="G13" s="23"/>
      <c r="H13" s="41" t="str">
        <f>IF(AND(F13&lt;&gt;"",G13&lt;&gt;""),G13-F13+1,"")</f>
        <v/>
      </c>
      <c r="I13" s="42" t="str">
        <f>IF(F13="","",IF(F13&lt;'List Tables'!$A$32-30,"***",""))</f>
        <v/>
      </c>
      <c r="J13" s="24" t="str">
        <f>IF('Monthly Invoice Template'!H13="","",
IF(G13&lt;F13,"Invalid Range",
IF(OR(
G13&gt;VLOOKUP($F$11,'List Tables'!$A$16:$L$27,VLOOKUP('Monthly Invoice Template'!$G$11,'List Tables'!$N$2:$O$12,2,0),0),
F13&gt;VLOOKUP($F$11,'List Tables'!$A$16:$L$27,VLOOKUP('Monthly Invoice Template'!$G$11,'List Tables'!$N$2:$O$12,2,0),0)
),"No future dates",
IF(OR(
H13&lt;31,
G13&lt;VLOOKUP($F$11,'List Tables'!$A$1:$L$12,VLOOKUP('Monthly Invoice Template'!$G$11,'List Tables'!$N$2:$O$12,2,0),0)
),0,
IF(G13&lt;'List Tables'!$A$32,0,
IF(AND($F$11="July",$G$11=2022),IF(F13+30&gt;='List Tables'!$A$32,'Monthly Invoice Template'!G13-('Monthly Invoice Template'!F13+30),'Monthly Invoice Template'!G13-'List Tables'!$A$32+1),
IF(
F13+30&gt;VLOOKUP($F$11,'List Tables'!$A$1:$L$12,VLOOKUP('Monthly Invoice Template'!$G$11,'List Tables'!$N$2:$O$12,2,0),0),
'Monthly Invoice Template'!G13-('Monthly Invoice Template'!F13+29),
'Monthly Invoice Template'!G13-VLOOKUP($F$11,'List Tables'!$A$1:$L$12,VLOOKUP('Monthly Invoice Template'!$G$11,'List Tables'!$N$2:$O$12,2,0),0)+1
)))))))</f>
        <v/>
      </c>
      <c r="K13" s="17"/>
    </row>
    <row r="14" spans="2:12" ht="21" customHeight="1" x14ac:dyDescent="0.25">
      <c r="B14" s="88"/>
      <c r="C14" s="89"/>
      <c r="D14" s="90"/>
      <c r="E14" s="80"/>
      <c r="F14" s="19"/>
      <c r="G14" s="23"/>
      <c r="H14" s="41" t="str">
        <f t="shared" ref="H14:H42" si="0">IF(AND(F14&lt;&gt;"",G14&lt;&gt;""),G14-F14+1,"")</f>
        <v/>
      </c>
      <c r="I14" s="42" t="str">
        <f>IF(F14="","",IF(F14&lt;'List Tables'!$A$32-30,"***",""))</f>
        <v/>
      </c>
      <c r="J14" s="24" t="str">
        <f>IF('Monthly Invoice Template'!H14="","",
IF(G14&lt;F14,"Invalid Range",
IF(OR(
G14&gt;VLOOKUP($F$11,'List Tables'!$A$16:$L$27,VLOOKUP('Monthly Invoice Template'!$G$11,'List Tables'!$N$2:$O$12,2,0),0),
F14&gt;VLOOKUP($F$11,'List Tables'!$A$16:$L$27,VLOOKUP('Monthly Invoice Template'!$G$11,'List Tables'!$N$2:$O$12,2,0),0)
),"No future dates",
IF(OR(
H14&lt;31,
G14&lt;VLOOKUP($F$11,'List Tables'!$A$1:$L$12,VLOOKUP('Monthly Invoice Template'!$G$11,'List Tables'!$N$2:$O$12,2,0),0)
),0,
IF(G14&lt;'List Tables'!$A$32,0,
IF(AND($F$11="July",$G$11=2022),IF(F14+30&gt;='List Tables'!$A$32,'Monthly Invoice Template'!G14-('Monthly Invoice Template'!F14+30),'Monthly Invoice Template'!G14-'List Tables'!$A$32+1),
IF(
F14+30&gt;VLOOKUP($F$11,'List Tables'!$A$1:$L$12,VLOOKUP('Monthly Invoice Template'!$G$11,'List Tables'!$N$2:$O$12,2,0),0),
'Monthly Invoice Template'!G14-('Monthly Invoice Template'!F14+29),
'Monthly Invoice Template'!G14-VLOOKUP($F$11,'List Tables'!$A$1:$L$12,VLOOKUP('Monthly Invoice Template'!$G$11,'List Tables'!$N$2:$O$12,2,0),0)+1
)))))))</f>
        <v/>
      </c>
      <c r="K14" s="17"/>
    </row>
    <row r="15" spans="2:12" ht="21" customHeight="1" x14ac:dyDescent="0.25">
      <c r="B15" s="88"/>
      <c r="C15" s="89"/>
      <c r="D15" s="90"/>
      <c r="E15" s="80"/>
      <c r="F15" s="19"/>
      <c r="G15" s="23"/>
      <c r="H15" s="41" t="str">
        <f t="shared" si="0"/>
        <v/>
      </c>
      <c r="I15" s="42" t="str">
        <f>IF(F15="","",IF(F15&lt;'List Tables'!$A$32-30,"***",""))</f>
        <v/>
      </c>
      <c r="J15" s="24" t="str">
        <f>IF('Monthly Invoice Template'!H15="","",
IF(G15&lt;F15,"Invalid Range",
IF(OR(
G15&gt;VLOOKUP($F$11,'List Tables'!$A$16:$L$27,VLOOKUP('Monthly Invoice Template'!$G$11,'List Tables'!$N$2:$O$12,2,0),0),
F15&gt;VLOOKUP($F$11,'List Tables'!$A$16:$L$27,VLOOKUP('Monthly Invoice Template'!$G$11,'List Tables'!$N$2:$O$12,2,0),0)
),"No future dates",
IF(OR(
H15&lt;31,
G15&lt;VLOOKUP($F$11,'List Tables'!$A$1:$L$12,VLOOKUP('Monthly Invoice Template'!$G$11,'List Tables'!$N$2:$O$12,2,0),0)
),0,
IF(G15&lt;'List Tables'!$A$32,0,
IF(AND($F$11="July",$G$11=2022),IF(F15+30&gt;='List Tables'!$A$32,'Monthly Invoice Template'!G15-('Monthly Invoice Template'!F15+30),'Monthly Invoice Template'!G15-'List Tables'!$A$32+1),
IF(
F15+30&gt;VLOOKUP($F$11,'List Tables'!$A$1:$L$12,VLOOKUP('Monthly Invoice Template'!$G$11,'List Tables'!$N$2:$O$12,2,0),0),
'Monthly Invoice Template'!G15-('Monthly Invoice Template'!F15+29),
'Monthly Invoice Template'!G15-VLOOKUP($F$11,'List Tables'!$A$1:$L$12,VLOOKUP('Monthly Invoice Template'!$G$11,'List Tables'!$N$2:$O$12,2,0),0)+1
)))))))</f>
        <v/>
      </c>
      <c r="K15" s="17"/>
    </row>
    <row r="16" spans="2:12" ht="21" customHeight="1" x14ac:dyDescent="0.25">
      <c r="B16" s="88"/>
      <c r="C16" s="89"/>
      <c r="D16" s="90"/>
      <c r="E16" s="80"/>
      <c r="F16" s="19"/>
      <c r="G16" s="23"/>
      <c r="H16" s="41" t="str">
        <f t="shared" si="0"/>
        <v/>
      </c>
      <c r="I16" s="42" t="str">
        <f>IF(F16="","",IF(F16&lt;'List Tables'!$A$32-30,"***",""))</f>
        <v/>
      </c>
      <c r="J16" s="24" t="str">
        <f>IF('Monthly Invoice Template'!H16="","",
IF(G16&lt;F16,"Invalid Range",
IF(OR(
G16&gt;VLOOKUP($F$11,'List Tables'!$A$16:$L$27,VLOOKUP('Monthly Invoice Template'!$G$11,'List Tables'!$N$2:$O$12,2,0),0),
F16&gt;VLOOKUP($F$11,'List Tables'!$A$16:$L$27,VLOOKUP('Monthly Invoice Template'!$G$11,'List Tables'!$N$2:$O$12,2,0),0)
),"No future dates",
IF(OR(
H16&lt;31,
G16&lt;VLOOKUP($F$11,'List Tables'!$A$1:$L$12,VLOOKUP('Monthly Invoice Template'!$G$11,'List Tables'!$N$2:$O$12,2,0),0)
),0,
IF(G16&lt;'List Tables'!$A$32,0,
IF(AND($F$11="July",$G$11=2022),IF(F16+30&gt;='List Tables'!$A$32,'Monthly Invoice Template'!G16-('Monthly Invoice Template'!F16+30),'Monthly Invoice Template'!G16-'List Tables'!$A$32+1),
IF(
F16+30&gt;VLOOKUP($F$11,'List Tables'!$A$1:$L$12,VLOOKUP('Monthly Invoice Template'!$G$11,'List Tables'!$N$2:$O$12,2,0),0),
'Monthly Invoice Template'!G16-('Monthly Invoice Template'!F16+29),
'Monthly Invoice Template'!G16-VLOOKUP($F$11,'List Tables'!$A$1:$L$12,VLOOKUP('Monthly Invoice Template'!$G$11,'List Tables'!$N$2:$O$12,2,0),0)+1
)))))))</f>
        <v/>
      </c>
      <c r="K16" s="17"/>
    </row>
    <row r="17" spans="2:13" ht="21" customHeight="1" x14ac:dyDescent="0.25">
      <c r="B17" s="88"/>
      <c r="C17" s="89"/>
      <c r="D17" s="90"/>
      <c r="E17" s="80"/>
      <c r="F17" s="19"/>
      <c r="G17" s="23"/>
      <c r="H17" s="41" t="str">
        <f t="shared" si="0"/>
        <v/>
      </c>
      <c r="I17" s="42" t="str">
        <f>IF(F17="","",IF(F17&lt;'List Tables'!$A$32-30,"***",""))</f>
        <v/>
      </c>
      <c r="J17" s="24" t="str">
        <f>IF('Monthly Invoice Template'!H17="","",
IF(G17&lt;F17,"Invalid Range",
IF(OR(
G17&gt;VLOOKUP($F$11,'List Tables'!$A$16:$L$27,VLOOKUP('Monthly Invoice Template'!$G$11,'List Tables'!$N$2:$O$12,2,0),0),
F17&gt;VLOOKUP($F$11,'List Tables'!$A$16:$L$27,VLOOKUP('Monthly Invoice Template'!$G$11,'List Tables'!$N$2:$O$12,2,0),0)
),"No future dates",
IF(OR(
H17&lt;31,
G17&lt;VLOOKUP($F$11,'List Tables'!$A$1:$L$12,VLOOKUP('Monthly Invoice Template'!$G$11,'List Tables'!$N$2:$O$12,2,0),0)
),0,
IF(G17&lt;'List Tables'!$A$32,0,
IF(AND($F$11="July",$G$11=2022),IF(F17+30&gt;='List Tables'!$A$32,'Monthly Invoice Template'!G17-('Monthly Invoice Template'!F17+30),'Monthly Invoice Template'!G17-'List Tables'!$A$32+1),
IF(
F17+30&gt;VLOOKUP($F$11,'List Tables'!$A$1:$L$12,VLOOKUP('Monthly Invoice Template'!$G$11,'List Tables'!$N$2:$O$12,2,0),0),
'Monthly Invoice Template'!G17-('Monthly Invoice Template'!F17+29),
'Monthly Invoice Template'!G17-VLOOKUP($F$11,'List Tables'!$A$1:$L$12,VLOOKUP('Monthly Invoice Template'!$G$11,'List Tables'!$N$2:$O$12,2,0),0)+1
)))))))</f>
        <v/>
      </c>
      <c r="K17" s="17"/>
    </row>
    <row r="18" spans="2:13" ht="21" customHeight="1" x14ac:dyDescent="0.25">
      <c r="B18" s="88"/>
      <c r="C18" s="89"/>
      <c r="D18" s="90"/>
      <c r="E18" s="80"/>
      <c r="F18" s="19"/>
      <c r="G18" s="23"/>
      <c r="H18" s="41" t="str">
        <f t="shared" si="0"/>
        <v/>
      </c>
      <c r="I18" s="42" t="str">
        <f>IF(F18="","",IF(F18&lt;'List Tables'!$A$32-30,"***",""))</f>
        <v/>
      </c>
      <c r="J18" s="24" t="str">
        <f>IF('Monthly Invoice Template'!H18="","",
IF(G18&lt;F18,"Invalid Range",
IF(OR(
G18&gt;VLOOKUP($F$11,'List Tables'!$A$16:$L$27,VLOOKUP('Monthly Invoice Template'!$G$11,'List Tables'!$N$2:$O$12,2,0),0),
F18&gt;VLOOKUP($F$11,'List Tables'!$A$16:$L$27,VLOOKUP('Monthly Invoice Template'!$G$11,'List Tables'!$N$2:$O$12,2,0),0)
),"No future dates",
IF(OR(
H18&lt;31,
G18&lt;VLOOKUP($F$11,'List Tables'!$A$1:$L$12,VLOOKUP('Monthly Invoice Template'!$G$11,'List Tables'!$N$2:$O$12,2,0),0)
),0,
IF(G18&lt;'List Tables'!$A$32,0,
IF(AND($F$11="July",$G$11=2022),IF(F18+30&gt;='List Tables'!$A$32,'Monthly Invoice Template'!G18-('Monthly Invoice Template'!F18+30),'Monthly Invoice Template'!G18-'List Tables'!$A$32+1),
IF(
F18+30&gt;VLOOKUP($F$11,'List Tables'!$A$1:$L$12,VLOOKUP('Monthly Invoice Template'!$G$11,'List Tables'!$N$2:$O$12,2,0),0),
'Monthly Invoice Template'!G18-('Monthly Invoice Template'!F18+29),
'Monthly Invoice Template'!G18-VLOOKUP($F$11,'List Tables'!$A$1:$L$12,VLOOKUP('Monthly Invoice Template'!$G$11,'List Tables'!$N$2:$O$12,2,0),0)+1
)))))))</f>
        <v/>
      </c>
      <c r="K18" s="17"/>
    </row>
    <row r="19" spans="2:13" ht="21" customHeight="1" x14ac:dyDescent="0.25">
      <c r="B19" s="88"/>
      <c r="C19" s="89"/>
      <c r="D19" s="90"/>
      <c r="E19" s="80"/>
      <c r="F19" s="19"/>
      <c r="G19" s="23"/>
      <c r="H19" s="41" t="str">
        <f t="shared" si="0"/>
        <v/>
      </c>
      <c r="I19" s="42" t="str">
        <f>IF(F19="","",IF(F19&lt;'List Tables'!$A$32-30,"***",""))</f>
        <v/>
      </c>
      <c r="J19" s="24" t="str">
        <f>IF('Monthly Invoice Template'!H19="","",
IF(G19&lt;F19,"Invalid Range",
IF(OR(
G19&gt;VLOOKUP($F$11,'List Tables'!$A$16:$L$27,VLOOKUP('Monthly Invoice Template'!$G$11,'List Tables'!$N$2:$O$12,2,0),0),
F19&gt;VLOOKUP($F$11,'List Tables'!$A$16:$L$27,VLOOKUP('Monthly Invoice Template'!$G$11,'List Tables'!$N$2:$O$12,2,0),0)
),"No future dates",
IF(OR(
H19&lt;31,
G19&lt;VLOOKUP($F$11,'List Tables'!$A$1:$L$12,VLOOKUP('Monthly Invoice Template'!$G$11,'List Tables'!$N$2:$O$12,2,0),0)
),0,
IF(G19&lt;'List Tables'!$A$32,0,
IF(AND($F$11="July",$G$11=2022),IF(F19+30&gt;='List Tables'!$A$32,'Monthly Invoice Template'!G19-('Monthly Invoice Template'!F19+30),'Monthly Invoice Template'!G19-'List Tables'!$A$32+1),
IF(
F19+30&gt;VLOOKUP($F$11,'List Tables'!$A$1:$L$12,VLOOKUP('Monthly Invoice Template'!$G$11,'List Tables'!$N$2:$O$12,2,0),0),
'Monthly Invoice Template'!G19-('Monthly Invoice Template'!F19+29),
'Monthly Invoice Template'!G19-VLOOKUP($F$11,'List Tables'!$A$1:$L$12,VLOOKUP('Monthly Invoice Template'!$G$11,'List Tables'!$N$2:$O$12,2,0),0)+1
)))))))</f>
        <v/>
      </c>
      <c r="K19" s="17"/>
      <c r="M19" s="56"/>
    </row>
    <row r="20" spans="2:13" ht="21" customHeight="1" x14ac:dyDescent="0.25">
      <c r="B20" s="88"/>
      <c r="C20" s="89"/>
      <c r="D20" s="90"/>
      <c r="E20" s="80"/>
      <c r="F20" s="19"/>
      <c r="G20" s="23"/>
      <c r="H20" s="41" t="str">
        <f t="shared" si="0"/>
        <v/>
      </c>
      <c r="I20" s="42" t="str">
        <f>IF(F20="","",IF(F20&lt;'List Tables'!$A$32-30,"***",""))</f>
        <v/>
      </c>
      <c r="J20" s="24" t="str">
        <f>IF('Monthly Invoice Template'!H20="","",
IF(G20&lt;F20,"Invalid Range",
IF(OR(
G20&gt;VLOOKUP($F$11,'List Tables'!$A$16:$L$27,VLOOKUP('Monthly Invoice Template'!$G$11,'List Tables'!$N$2:$O$12,2,0),0),
F20&gt;VLOOKUP($F$11,'List Tables'!$A$16:$L$27,VLOOKUP('Monthly Invoice Template'!$G$11,'List Tables'!$N$2:$O$12,2,0),0)
),"No future dates",
IF(OR(
H20&lt;31,
G20&lt;VLOOKUP($F$11,'List Tables'!$A$1:$L$12,VLOOKUP('Monthly Invoice Template'!$G$11,'List Tables'!$N$2:$O$12,2,0),0)
),0,
IF(G20&lt;'List Tables'!$A$32,0,
IF(AND($F$11="July",$G$11=2022),IF(F20+30&gt;='List Tables'!$A$32,'Monthly Invoice Template'!G20-('Monthly Invoice Template'!F20+30),'Monthly Invoice Template'!G20-'List Tables'!$A$32+1),
IF(
F20+30&gt;VLOOKUP($F$11,'List Tables'!$A$1:$L$12,VLOOKUP('Monthly Invoice Template'!$G$11,'List Tables'!$N$2:$O$12,2,0),0),
'Monthly Invoice Template'!G20-('Monthly Invoice Template'!F20+29),
'Monthly Invoice Template'!G20-VLOOKUP($F$11,'List Tables'!$A$1:$L$12,VLOOKUP('Monthly Invoice Template'!$G$11,'List Tables'!$N$2:$O$12,2,0),0)+1
)))))))</f>
        <v/>
      </c>
      <c r="K20" s="17"/>
    </row>
    <row r="21" spans="2:13" ht="21" customHeight="1" x14ac:dyDescent="0.25">
      <c r="B21" s="88"/>
      <c r="C21" s="89"/>
      <c r="D21" s="90"/>
      <c r="E21" s="80"/>
      <c r="F21" s="19"/>
      <c r="G21" s="23"/>
      <c r="H21" s="41" t="str">
        <f t="shared" si="0"/>
        <v/>
      </c>
      <c r="I21" s="42" t="str">
        <f>IF(F21="","",IF(F21&lt;'List Tables'!$A$32-30,"***",""))</f>
        <v/>
      </c>
      <c r="J21" s="24" t="str">
        <f>IF('Monthly Invoice Template'!H21="","",
IF(G21&lt;F21,"Invalid Range",
IF(OR(
G21&gt;VLOOKUP($F$11,'List Tables'!$A$16:$L$27,VLOOKUP('Monthly Invoice Template'!$G$11,'List Tables'!$N$2:$O$12,2,0),0),
F21&gt;VLOOKUP($F$11,'List Tables'!$A$16:$L$27,VLOOKUP('Monthly Invoice Template'!$G$11,'List Tables'!$N$2:$O$12,2,0),0)
),"No future dates",
IF(OR(
H21&lt;31,
G21&lt;VLOOKUP($F$11,'List Tables'!$A$1:$L$12,VLOOKUP('Monthly Invoice Template'!$G$11,'List Tables'!$N$2:$O$12,2,0),0)
),0,
IF(G21&lt;'List Tables'!$A$32,0,
IF(AND($F$11="July",$G$11=2022),IF(F21+30&gt;='List Tables'!$A$32,'Monthly Invoice Template'!G21-('Monthly Invoice Template'!F21+30),'Monthly Invoice Template'!G21-'List Tables'!$A$32+1),
IF(
F21+30&gt;VLOOKUP($F$11,'List Tables'!$A$1:$L$12,VLOOKUP('Monthly Invoice Template'!$G$11,'List Tables'!$N$2:$O$12,2,0),0),
'Monthly Invoice Template'!G21-('Monthly Invoice Template'!F21+29),
'Monthly Invoice Template'!G21-VLOOKUP($F$11,'List Tables'!$A$1:$L$12,VLOOKUP('Monthly Invoice Template'!$G$11,'List Tables'!$N$2:$O$12,2,0),0)+1
)))))))</f>
        <v/>
      </c>
      <c r="K21" s="17"/>
      <c r="M21" s="56"/>
    </row>
    <row r="22" spans="2:13" ht="21" customHeight="1" x14ac:dyDescent="0.25">
      <c r="B22" s="88"/>
      <c r="C22" s="89"/>
      <c r="D22" s="90"/>
      <c r="E22" s="80"/>
      <c r="F22" s="19"/>
      <c r="G22" s="23"/>
      <c r="H22" s="41" t="str">
        <f t="shared" si="0"/>
        <v/>
      </c>
      <c r="I22" s="42" t="str">
        <f>IF(F22="","",IF(F22&lt;'List Tables'!$A$32-30,"***",""))</f>
        <v/>
      </c>
      <c r="J22" s="24" t="str">
        <f>IF('Monthly Invoice Template'!H22="","",
IF(G22&lt;F22,"Invalid Range",
IF(OR(
G22&gt;VLOOKUP($F$11,'List Tables'!$A$16:$L$27,VLOOKUP('Monthly Invoice Template'!$G$11,'List Tables'!$N$2:$O$12,2,0),0),
F22&gt;VLOOKUP($F$11,'List Tables'!$A$16:$L$27,VLOOKUP('Monthly Invoice Template'!$G$11,'List Tables'!$N$2:$O$12,2,0),0)
),"No future dates",
IF(OR(
H22&lt;31,
G22&lt;VLOOKUP($F$11,'List Tables'!$A$1:$L$12,VLOOKUP('Monthly Invoice Template'!$G$11,'List Tables'!$N$2:$O$12,2,0),0)
),0,
IF(G22&lt;'List Tables'!$A$32,0,
IF(AND($F$11="July",$G$11=2022),IF(F22+30&gt;='List Tables'!$A$32,'Monthly Invoice Template'!G22-('Monthly Invoice Template'!F22+30),'Monthly Invoice Template'!G22-'List Tables'!$A$32+1),
IF(
F22+30&gt;VLOOKUP($F$11,'List Tables'!$A$1:$L$12,VLOOKUP('Monthly Invoice Template'!$G$11,'List Tables'!$N$2:$O$12,2,0),0),
'Monthly Invoice Template'!G22-('Monthly Invoice Template'!F22+29),
'Monthly Invoice Template'!G22-VLOOKUP($F$11,'List Tables'!$A$1:$L$12,VLOOKUP('Monthly Invoice Template'!$G$11,'List Tables'!$N$2:$O$12,2,0),0)+1
)))))))</f>
        <v/>
      </c>
      <c r="K22" s="17"/>
    </row>
    <row r="23" spans="2:13" ht="21" customHeight="1" x14ac:dyDescent="0.25">
      <c r="B23" s="88"/>
      <c r="C23" s="89"/>
      <c r="D23" s="90"/>
      <c r="E23" s="80"/>
      <c r="F23" s="19"/>
      <c r="G23" s="23"/>
      <c r="H23" s="41" t="str">
        <f t="shared" si="0"/>
        <v/>
      </c>
      <c r="I23" s="42" t="str">
        <f>IF(F23="","",IF(F23&lt;'List Tables'!$A$32-30,"***",""))</f>
        <v/>
      </c>
      <c r="J23" s="24" t="str">
        <f>IF('Monthly Invoice Template'!H23="","",
IF(G23&lt;F23,"Invalid Range",
IF(OR(
G23&gt;VLOOKUP($F$11,'List Tables'!$A$16:$L$27,VLOOKUP('Monthly Invoice Template'!$G$11,'List Tables'!$N$2:$O$12,2,0),0),
F23&gt;VLOOKUP($F$11,'List Tables'!$A$16:$L$27,VLOOKUP('Monthly Invoice Template'!$G$11,'List Tables'!$N$2:$O$12,2,0),0)
),"No future dates",
IF(OR(
H23&lt;31,
G23&lt;VLOOKUP($F$11,'List Tables'!$A$1:$L$12,VLOOKUP('Monthly Invoice Template'!$G$11,'List Tables'!$N$2:$O$12,2,0),0)
),0,
IF(G23&lt;'List Tables'!$A$32,0,
IF(AND($F$11="July",$G$11=2022),IF(F23+30&gt;='List Tables'!$A$32,'Monthly Invoice Template'!G23-('Monthly Invoice Template'!F23+30),'Monthly Invoice Template'!G23-'List Tables'!$A$32+1),
IF(
F23+30&gt;VLOOKUP($F$11,'List Tables'!$A$1:$L$12,VLOOKUP('Monthly Invoice Template'!$G$11,'List Tables'!$N$2:$O$12,2,0),0),
'Monthly Invoice Template'!G23-('Monthly Invoice Template'!F23+29),
'Monthly Invoice Template'!G23-VLOOKUP($F$11,'List Tables'!$A$1:$L$12,VLOOKUP('Monthly Invoice Template'!$G$11,'List Tables'!$N$2:$O$12,2,0),0)+1
)))))))</f>
        <v/>
      </c>
      <c r="K23" s="17"/>
    </row>
    <row r="24" spans="2:13" ht="21" customHeight="1" x14ac:dyDescent="0.25">
      <c r="B24" s="88"/>
      <c r="C24" s="89"/>
      <c r="D24" s="90"/>
      <c r="E24" s="80"/>
      <c r="F24" s="19"/>
      <c r="G24" s="23"/>
      <c r="H24" s="41" t="str">
        <f t="shared" si="0"/>
        <v/>
      </c>
      <c r="I24" s="42" t="str">
        <f>IF(F24="","",IF(F24&lt;'List Tables'!$A$32-30,"***",""))</f>
        <v/>
      </c>
      <c r="J24" s="24" t="str">
        <f>IF('Monthly Invoice Template'!H24="","",
IF(G24&lt;F24,"Invalid Range",
IF(OR(
G24&gt;VLOOKUP($F$11,'List Tables'!$A$16:$L$27,VLOOKUP('Monthly Invoice Template'!$G$11,'List Tables'!$N$2:$O$12,2,0),0),
F24&gt;VLOOKUP($F$11,'List Tables'!$A$16:$L$27,VLOOKUP('Monthly Invoice Template'!$G$11,'List Tables'!$N$2:$O$12,2,0),0)
),"No future dates",
IF(OR(
H24&lt;31,
G24&lt;VLOOKUP($F$11,'List Tables'!$A$1:$L$12,VLOOKUP('Monthly Invoice Template'!$G$11,'List Tables'!$N$2:$O$12,2,0),0)
),0,
IF(G24&lt;'List Tables'!$A$32,0,
IF(AND($F$11="July",$G$11=2022),IF(F24+30&gt;='List Tables'!$A$32,'Monthly Invoice Template'!G24-('Monthly Invoice Template'!F24+30),'Monthly Invoice Template'!G24-'List Tables'!$A$32+1),
IF(
F24+30&gt;VLOOKUP($F$11,'List Tables'!$A$1:$L$12,VLOOKUP('Monthly Invoice Template'!$G$11,'List Tables'!$N$2:$O$12,2,0),0),
'Monthly Invoice Template'!G24-('Monthly Invoice Template'!F24+29),
'Monthly Invoice Template'!G24-VLOOKUP($F$11,'List Tables'!$A$1:$L$12,VLOOKUP('Monthly Invoice Template'!$G$11,'List Tables'!$N$2:$O$12,2,0),0)+1
)))))))</f>
        <v/>
      </c>
      <c r="K24" s="17"/>
    </row>
    <row r="25" spans="2:13" ht="21" customHeight="1" x14ac:dyDescent="0.25">
      <c r="B25" s="88"/>
      <c r="C25" s="89"/>
      <c r="D25" s="90"/>
      <c r="E25" s="80"/>
      <c r="F25" s="19"/>
      <c r="G25" s="23"/>
      <c r="H25" s="41" t="str">
        <f t="shared" si="0"/>
        <v/>
      </c>
      <c r="I25" s="42" t="str">
        <f>IF(F25="","",IF(F25&lt;'List Tables'!$A$32-30,"***",""))</f>
        <v/>
      </c>
      <c r="J25" s="24" t="str">
        <f>IF('Monthly Invoice Template'!H25="","",
IF(G25&lt;F25,"Invalid Range",
IF(OR(
G25&gt;VLOOKUP($F$11,'List Tables'!$A$16:$L$27,VLOOKUP('Monthly Invoice Template'!$G$11,'List Tables'!$N$2:$O$12,2,0),0),
F25&gt;VLOOKUP($F$11,'List Tables'!$A$16:$L$27,VLOOKUP('Monthly Invoice Template'!$G$11,'List Tables'!$N$2:$O$12,2,0),0)
),"No future dates",
IF(OR(
H25&lt;31,
G25&lt;VLOOKUP($F$11,'List Tables'!$A$1:$L$12,VLOOKUP('Monthly Invoice Template'!$G$11,'List Tables'!$N$2:$O$12,2,0),0)
),0,
IF(G25&lt;'List Tables'!$A$32,0,
IF(AND($F$11="July",$G$11=2022),IF(F25+30&gt;='List Tables'!$A$32,'Monthly Invoice Template'!G25-('Monthly Invoice Template'!F25+30),'Monthly Invoice Template'!G25-'List Tables'!$A$32+1),
IF(
F25+30&gt;VLOOKUP($F$11,'List Tables'!$A$1:$L$12,VLOOKUP('Monthly Invoice Template'!$G$11,'List Tables'!$N$2:$O$12,2,0),0),
'Monthly Invoice Template'!G25-('Monthly Invoice Template'!F25+29),
'Monthly Invoice Template'!G25-VLOOKUP($F$11,'List Tables'!$A$1:$L$12,VLOOKUP('Monthly Invoice Template'!$G$11,'List Tables'!$N$2:$O$12,2,0),0)+1
)))))))</f>
        <v/>
      </c>
      <c r="K25" s="17"/>
    </row>
    <row r="26" spans="2:13" ht="21" customHeight="1" x14ac:dyDescent="0.25">
      <c r="B26" s="88"/>
      <c r="C26" s="89"/>
      <c r="D26" s="90"/>
      <c r="E26" s="80"/>
      <c r="F26" s="19"/>
      <c r="G26" s="23"/>
      <c r="H26" s="41" t="str">
        <f t="shared" si="0"/>
        <v/>
      </c>
      <c r="I26" s="42" t="str">
        <f>IF(F26="","",IF(F26&lt;'List Tables'!$A$32-30,"***",""))</f>
        <v/>
      </c>
      <c r="J26" s="24" t="str">
        <f>IF('Monthly Invoice Template'!H26="","",
IF(G26&lt;F26,"Invalid Range",
IF(OR(
G26&gt;VLOOKUP($F$11,'List Tables'!$A$16:$L$27,VLOOKUP('Monthly Invoice Template'!$G$11,'List Tables'!$N$2:$O$12,2,0),0),
F26&gt;VLOOKUP($F$11,'List Tables'!$A$16:$L$27,VLOOKUP('Monthly Invoice Template'!$G$11,'List Tables'!$N$2:$O$12,2,0),0)
),"No future dates",
IF(OR(
H26&lt;31,
G26&lt;VLOOKUP($F$11,'List Tables'!$A$1:$L$12,VLOOKUP('Monthly Invoice Template'!$G$11,'List Tables'!$N$2:$O$12,2,0),0)
),0,
IF(G26&lt;'List Tables'!$A$32,0,
IF(AND($F$11="July",$G$11=2022),IF(F26+30&gt;='List Tables'!$A$32,'Monthly Invoice Template'!G26-('Monthly Invoice Template'!F26+30),'Monthly Invoice Template'!G26-'List Tables'!$A$32+1),
IF(
F26+30&gt;VLOOKUP($F$11,'List Tables'!$A$1:$L$12,VLOOKUP('Monthly Invoice Template'!$G$11,'List Tables'!$N$2:$O$12,2,0),0),
'Monthly Invoice Template'!G26-('Monthly Invoice Template'!F26+29),
'Monthly Invoice Template'!G26-VLOOKUP($F$11,'List Tables'!$A$1:$L$12,VLOOKUP('Monthly Invoice Template'!$G$11,'List Tables'!$N$2:$O$12,2,0),0)+1
)))))))</f>
        <v/>
      </c>
      <c r="K26" s="17"/>
    </row>
    <row r="27" spans="2:13" ht="21" customHeight="1" x14ac:dyDescent="0.25">
      <c r="B27" s="88"/>
      <c r="C27" s="89"/>
      <c r="D27" s="90"/>
      <c r="E27" s="80"/>
      <c r="F27" s="19"/>
      <c r="G27" s="23"/>
      <c r="H27" s="41" t="str">
        <f t="shared" si="0"/>
        <v/>
      </c>
      <c r="I27" s="42" t="str">
        <f>IF(F27="","",IF(F27&lt;'List Tables'!$A$32-30,"***",""))</f>
        <v/>
      </c>
      <c r="J27" s="24" t="str">
        <f>IF('Monthly Invoice Template'!H27="","",
IF(G27&lt;F27,"Invalid Range",
IF(OR(
G27&gt;VLOOKUP($F$11,'List Tables'!$A$16:$L$27,VLOOKUP('Monthly Invoice Template'!$G$11,'List Tables'!$N$2:$O$12,2,0),0),
F27&gt;VLOOKUP($F$11,'List Tables'!$A$16:$L$27,VLOOKUP('Monthly Invoice Template'!$G$11,'List Tables'!$N$2:$O$12,2,0),0)
),"No future dates",
IF(OR(
H27&lt;31,
G27&lt;VLOOKUP($F$11,'List Tables'!$A$1:$L$12,VLOOKUP('Monthly Invoice Template'!$G$11,'List Tables'!$N$2:$O$12,2,0),0)
),0,
IF(G27&lt;'List Tables'!$A$32,0,
IF(AND($F$11="July",$G$11=2022),IF(F27+30&gt;='List Tables'!$A$32,'Monthly Invoice Template'!G27-('Monthly Invoice Template'!F27+30),'Monthly Invoice Template'!G27-'List Tables'!$A$32+1),
IF(
F27+30&gt;VLOOKUP($F$11,'List Tables'!$A$1:$L$12,VLOOKUP('Monthly Invoice Template'!$G$11,'List Tables'!$N$2:$O$12,2,0),0),
'Monthly Invoice Template'!G27-('Monthly Invoice Template'!F27+29),
'Monthly Invoice Template'!G27-VLOOKUP($F$11,'List Tables'!$A$1:$L$12,VLOOKUP('Monthly Invoice Template'!$G$11,'List Tables'!$N$2:$O$12,2,0),0)+1
)))))))</f>
        <v/>
      </c>
      <c r="K27" s="17"/>
    </row>
    <row r="28" spans="2:13" ht="21" customHeight="1" x14ac:dyDescent="0.25">
      <c r="B28" s="88"/>
      <c r="C28" s="89"/>
      <c r="D28" s="90"/>
      <c r="E28" s="80"/>
      <c r="F28" s="19"/>
      <c r="G28" s="23"/>
      <c r="H28" s="41" t="str">
        <f t="shared" si="0"/>
        <v/>
      </c>
      <c r="I28" s="42" t="str">
        <f>IF(F28="","",IF(F28&lt;'List Tables'!$A$32-30,"***",""))</f>
        <v/>
      </c>
      <c r="J28" s="24" t="str">
        <f>IF('Monthly Invoice Template'!H28="","",
IF(G28&lt;F28,"Invalid Range",
IF(OR(
G28&gt;VLOOKUP($F$11,'List Tables'!$A$16:$L$27,VLOOKUP('Monthly Invoice Template'!$G$11,'List Tables'!$N$2:$O$12,2,0),0),
F28&gt;VLOOKUP($F$11,'List Tables'!$A$16:$L$27,VLOOKUP('Monthly Invoice Template'!$G$11,'List Tables'!$N$2:$O$12,2,0),0)
),"No future dates",
IF(OR(
H28&lt;31,
G28&lt;VLOOKUP($F$11,'List Tables'!$A$1:$L$12,VLOOKUP('Monthly Invoice Template'!$G$11,'List Tables'!$N$2:$O$12,2,0),0)
),0,
IF(G28&lt;'List Tables'!$A$32,0,
IF(AND($F$11="July",$G$11=2022),IF(F28+30&gt;='List Tables'!$A$32,'Monthly Invoice Template'!G28-('Monthly Invoice Template'!F28+30),'Monthly Invoice Template'!G28-'List Tables'!$A$32+1),
IF(
F28+30&gt;VLOOKUP($F$11,'List Tables'!$A$1:$L$12,VLOOKUP('Monthly Invoice Template'!$G$11,'List Tables'!$N$2:$O$12,2,0),0),
'Monthly Invoice Template'!G28-('Monthly Invoice Template'!F28+29),
'Monthly Invoice Template'!G28-VLOOKUP($F$11,'List Tables'!$A$1:$L$12,VLOOKUP('Monthly Invoice Template'!$G$11,'List Tables'!$N$2:$O$12,2,0),0)+1
)))))))</f>
        <v/>
      </c>
      <c r="K28" s="17"/>
    </row>
    <row r="29" spans="2:13" ht="21" customHeight="1" x14ac:dyDescent="0.25">
      <c r="B29" s="88"/>
      <c r="C29" s="89"/>
      <c r="D29" s="90"/>
      <c r="E29" s="80"/>
      <c r="F29" s="19"/>
      <c r="G29" s="23"/>
      <c r="H29" s="41" t="str">
        <f t="shared" si="0"/>
        <v/>
      </c>
      <c r="I29" s="42" t="str">
        <f>IF(F29="","",IF(F29&lt;'List Tables'!$A$32-30,"***",""))</f>
        <v/>
      </c>
      <c r="J29" s="24" t="str">
        <f>IF('Monthly Invoice Template'!H29="","",
IF(G29&lt;F29,"Invalid Range",
IF(OR(
G29&gt;VLOOKUP($F$11,'List Tables'!$A$16:$L$27,VLOOKUP('Monthly Invoice Template'!$G$11,'List Tables'!$N$2:$O$12,2,0),0),
F29&gt;VLOOKUP($F$11,'List Tables'!$A$16:$L$27,VLOOKUP('Monthly Invoice Template'!$G$11,'List Tables'!$N$2:$O$12,2,0),0)
),"No future dates",
IF(OR(
H29&lt;31,
G29&lt;VLOOKUP($F$11,'List Tables'!$A$1:$L$12,VLOOKUP('Monthly Invoice Template'!$G$11,'List Tables'!$N$2:$O$12,2,0),0)
),0,
IF(G29&lt;'List Tables'!$A$32,0,
IF(AND($F$11="July",$G$11=2022),IF(F29+30&gt;='List Tables'!$A$32,'Monthly Invoice Template'!G29-('Monthly Invoice Template'!F29+30),'Monthly Invoice Template'!G29-'List Tables'!$A$32+1),
IF(
F29+30&gt;VLOOKUP($F$11,'List Tables'!$A$1:$L$12,VLOOKUP('Monthly Invoice Template'!$G$11,'List Tables'!$N$2:$O$12,2,0),0),
'Monthly Invoice Template'!G29-('Monthly Invoice Template'!F29+29),
'Monthly Invoice Template'!G29-VLOOKUP($F$11,'List Tables'!$A$1:$L$12,VLOOKUP('Monthly Invoice Template'!$G$11,'List Tables'!$N$2:$O$12,2,0),0)+1
)))))))</f>
        <v/>
      </c>
      <c r="K29" s="17"/>
    </row>
    <row r="30" spans="2:13" ht="21" customHeight="1" x14ac:dyDescent="0.25">
      <c r="B30" s="88"/>
      <c r="C30" s="89"/>
      <c r="D30" s="90"/>
      <c r="E30" s="80"/>
      <c r="F30" s="19"/>
      <c r="G30" s="23"/>
      <c r="H30" s="41" t="str">
        <f t="shared" si="0"/>
        <v/>
      </c>
      <c r="I30" s="42" t="str">
        <f>IF(F30="","",IF(F30&lt;'List Tables'!$A$32-30,"***",""))</f>
        <v/>
      </c>
      <c r="J30" s="24" t="str">
        <f>IF('Monthly Invoice Template'!H30="","",
IF(G30&lt;F30,"Invalid Range",
IF(OR(
G30&gt;VLOOKUP($F$11,'List Tables'!$A$16:$L$27,VLOOKUP('Monthly Invoice Template'!$G$11,'List Tables'!$N$2:$O$12,2,0),0),
F30&gt;VLOOKUP($F$11,'List Tables'!$A$16:$L$27,VLOOKUP('Monthly Invoice Template'!$G$11,'List Tables'!$N$2:$O$12,2,0),0)
),"No future dates",
IF(OR(
H30&lt;31,
G30&lt;VLOOKUP($F$11,'List Tables'!$A$1:$L$12,VLOOKUP('Monthly Invoice Template'!$G$11,'List Tables'!$N$2:$O$12,2,0),0)
),0,
IF(G30&lt;'List Tables'!$A$32,0,
IF(AND($F$11="July",$G$11=2022),IF(F30+30&gt;='List Tables'!$A$32,'Monthly Invoice Template'!G30-('Monthly Invoice Template'!F30+30),'Monthly Invoice Template'!G30-'List Tables'!$A$32+1),
IF(
F30+30&gt;VLOOKUP($F$11,'List Tables'!$A$1:$L$12,VLOOKUP('Monthly Invoice Template'!$G$11,'List Tables'!$N$2:$O$12,2,0),0),
'Monthly Invoice Template'!G30-('Monthly Invoice Template'!F30+29),
'Monthly Invoice Template'!G30-VLOOKUP($F$11,'List Tables'!$A$1:$L$12,VLOOKUP('Monthly Invoice Template'!$G$11,'List Tables'!$N$2:$O$12,2,0),0)+1
)))))))</f>
        <v/>
      </c>
      <c r="K30" s="17"/>
    </row>
    <row r="31" spans="2:13" ht="21" customHeight="1" x14ac:dyDescent="0.25">
      <c r="B31" s="88"/>
      <c r="C31" s="89"/>
      <c r="D31" s="90"/>
      <c r="E31" s="80"/>
      <c r="F31" s="19"/>
      <c r="G31" s="23"/>
      <c r="H31" s="41" t="str">
        <f t="shared" si="0"/>
        <v/>
      </c>
      <c r="I31" s="42" t="str">
        <f>IF(F31="","",IF(F31&lt;'List Tables'!$A$32-30,"***",""))</f>
        <v/>
      </c>
      <c r="J31" s="24" t="str">
        <f>IF('Monthly Invoice Template'!H31="","",
IF(G31&lt;F31,"Invalid Range",
IF(OR(
G31&gt;VLOOKUP($F$11,'List Tables'!$A$16:$L$27,VLOOKUP('Monthly Invoice Template'!$G$11,'List Tables'!$N$2:$O$12,2,0),0),
F31&gt;VLOOKUP($F$11,'List Tables'!$A$16:$L$27,VLOOKUP('Monthly Invoice Template'!$G$11,'List Tables'!$N$2:$O$12,2,0),0)
),"No future dates",
IF(OR(
H31&lt;31,
G31&lt;VLOOKUP($F$11,'List Tables'!$A$1:$L$12,VLOOKUP('Monthly Invoice Template'!$G$11,'List Tables'!$N$2:$O$12,2,0),0)
),0,
IF(G31&lt;'List Tables'!$A$32,0,
IF(AND($F$11="July",$G$11=2022),IF(F31+30&gt;='List Tables'!$A$32,'Monthly Invoice Template'!G31-('Monthly Invoice Template'!F31+30),'Monthly Invoice Template'!G31-'List Tables'!$A$32+1),
IF(
F31+30&gt;VLOOKUP($F$11,'List Tables'!$A$1:$L$12,VLOOKUP('Monthly Invoice Template'!$G$11,'List Tables'!$N$2:$O$12,2,0),0),
'Monthly Invoice Template'!G31-('Monthly Invoice Template'!F31+29),
'Monthly Invoice Template'!G31-VLOOKUP($F$11,'List Tables'!$A$1:$L$12,VLOOKUP('Monthly Invoice Template'!$G$11,'List Tables'!$N$2:$O$12,2,0),0)+1
)))))))</f>
        <v/>
      </c>
      <c r="K31" s="17"/>
    </row>
    <row r="32" spans="2:13" ht="21" customHeight="1" x14ac:dyDescent="0.25">
      <c r="B32" s="88"/>
      <c r="C32" s="89"/>
      <c r="D32" s="90"/>
      <c r="E32" s="80"/>
      <c r="F32" s="19"/>
      <c r="G32" s="23"/>
      <c r="H32" s="41" t="str">
        <f t="shared" si="0"/>
        <v/>
      </c>
      <c r="I32" s="42" t="str">
        <f>IF(F32="","",IF(F32&lt;'List Tables'!$A$32-30,"***",""))</f>
        <v/>
      </c>
      <c r="J32" s="24" t="str">
        <f>IF('Monthly Invoice Template'!H32="","",
IF(G32&lt;F32,"Invalid Range",
IF(OR(
G32&gt;VLOOKUP($F$11,'List Tables'!$A$16:$L$27,VLOOKUP('Monthly Invoice Template'!$G$11,'List Tables'!$N$2:$O$12,2,0),0),
F32&gt;VLOOKUP($F$11,'List Tables'!$A$16:$L$27,VLOOKUP('Monthly Invoice Template'!$G$11,'List Tables'!$N$2:$O$12,2,0),0)
),"No future dates",
IF(OR(
H32&lt;31,
G32&lt;VLOOKUP($F$11,'List Tables'!$A$1:$L$12,VLOOKUP('Monthly Invoice Template'!$G$11,'List Tables'!$N$2:$O$12,2,0),0)
),0,
IF(G32&lt;'List Tables'!$A$32,0,
IF(AND($F$11="July",$G$11=2022),IF(F32+30&gt;='List Tables'!$A$32,'Monthly Invoice Template'!G32-('Monthly Invoice Template'!F32+30),'Monthly Invoice Template'!G32-'List Tables'!$A$32+1),
IF(
F32+30&gt;VLOOKUP($F$11,'List Tables'!$A$1:$L$12,VLOOKUP('Monthly Invoice Template'!$G$11,'List Tables'!$N$2:$O$12,2,0),0),
'Monthly Invoice Template'!G32-('Monthly Invoice Template'!F32+29),
'Monthly Invoice Template'!G32-VLOOKUP($F$11,'List Tables'!$A$1:$L$12,VLOOKUP('Monthly Invoice Template'!$G$11,'List Tables'!$N$2:$O$12,2,0),0)+1
)))))))</f>
        <v/>
      </c>
      <c r="K32" s="17"/>
    </row>
    <row r="33" spans="2:17" ht="21" customHeight="1" x14ac:dyDescent="0.25">
      <c r="B33" s="88"/>
      <c r="C33" s="89"/>
      <c r="D33" s="90"/>
      <c r="E33" s="80"/>
      <c r="F33" s="19"/>
      <c r="G33" s="23"/>
      <c r="H33" s="41" t="str">
        <f t="shared" si="0"/>
        <v/>
      </c>
      <c r="I33" s="42" t="str">
        <f>IF(F33="","",IF(F33&lt;'List Tables'!$A$32-30,"***",""))</f>
        <v/>
      </c>
      <c r="J33" s="24" t="str">
        <f>IF('Monthly Invoice Template'!H33="","",
IF(G33&lt;F33,"Invalid Range",
IF(OR(
G33&gt;VLOOKUP($F$11,'List Tables'!$A$16:$L$27,VLOOKUP('Monthly Invoice Template'!$G$11,'List Tables'!$N$2:$O$12,2,0),0),
F33&gt;VLOOKUP($F$11,'List Tables'!$A$16:$L$27,VLOOKUP('Monthly Invoice Template'!$G$11,'List Tables'!$N$2:$O$12,2,0),0)
),"No future dates",
IF(OR(
H33&lt;31,
G33&lt;VLOOKUP($F$11,'List Tables'!$A$1:$L$12,VLOOKUP('Monthly Invoice Template'!$G$11,'List Tables'!$N$2:$O$12,2,0),0)
),0,
IF(G33&lt;'List Tables'!$A$32,0,
IF(AND($F$11="July",$G$11=2022),IF(F33+30&gt;='List Tables'!$A$32,'Monthly Invoice Template'!G33-('Monthly Invoice Template'!F33+30),'Monthly Invoice Template'!G33-'List Tables'!$A$32+1),
IF(
F33+30&gt;VLOOKUP($F$11,'List Tables'!$A$1:$L$12,VLOOKUP('Monthly Invoice Template'!$G$11,'List Tables'!$N$2:$O$12,2,0),0),
'Monthly Invoice Template'!G33-('Monthly Invoice Template'!F33+29),
'Monthly Invoice Template'!G33-VLOOKUP($F$11,'List Tables'!$A$1:$L$12,VLOOKUP('Monthly Invoice Template'!$G$11,'List Tables'!$N$2:$O$12,2,0),0)+1
)))))))</f>
        <v/>
      </c>
      <c r="K33" s="17"/>
    </row>
    <row r="34" spans="2:17" ht="21" customHeight="1" x14ac:dyDescent="0.25">
      <c r="B34" s="88"/>
      <c r="C34" s="89"/>
      <c r="D34" s="90"/>
      <c r="E34" s="80"/>
      <c r="F34" s="19"/>
      <c r="G34" s="23"/>
      <c r="H34" s="41" t="str">
        <f t="shared" si="0"/>
        <v/>
      </c>
      <c r="I34" s="42" t="str">
        <f>IF(F34="","",IF(F34&lt;'List Tables'!$A$32-30,"***",""))</f>
        <v/>
      </c>
      <c r="J34" s="24" t="str">
        <f>IF('Monthly Invoice Template'!H34="","",
IF(G34&lt;F34,"Invalid Range",
IF(OR(
G34&gt;VLOOKUP($F$11,'List Tables'!$A$16:$L$27,VLOOKUP('Monthly Invoice Template'!$G$11,'List Tables'!$N$2:$O$12,2,0),0),
F34&gt;VLOOKUP($F$11,'List Tables'!$A$16:$L$27,VLOOKUP('Monthly Invoice Template'!$G$11,'List Tables'!$N$2:$O$12,2,0),0)
),"No future dates",
IF(OR(
H34&lt;31,
G34&lt;VLOOKUP($F$11,'List Tables'!$A$1:$L$12,VLOOKUP('Monthly Invoice Template'!$G$11,'List Tables'!$N$2:$O$12,2,0),0)
),0,
IF(G34&lt;'List Tables'!$A$32,0,
IF(AND($F$11="July",$G$11=2022),IF(F34+30&gt;='List Tables'!$A$32,'Monthly Invoice Template'!G34-('Monthly Invoice Template'!F34+30),'Monthly Invoice Template'!G34-'List Tables'!$A$32+1),
IF(
F34+30&gt;VLOOKUP($F$11,'List Tables'!$A$1:$L$12,VLOOKUP('Monthly Invoice Template'!$G$11,'List Tables'!$N$2:$O$12,2,0),0),
'Monthly Invoice Template'!G34-('Monthly Invoice Template'!F34+29),
'Monthly Invoice Template'!G34-VLOOKUP($F$11,'List Tables'!$A$1:$L$12,VLOOKUP('Monthly Invoice Template'!$G$11,'List Tables'!$N$2:$O$12,2,0),0)+1
)))))))</f>
        <v/>
      </c>
      <c r="K34" s="17"/>
    </row>
    <row r="35" spans="2:17" ht="21" customHeight="1" x14ac:dyDescent="0.25">
      <c r="B35" s="88"/>
      <c r="C35" s="89"/>
      <c r="D35" s="90"/>
      <c r="E35" s="80"/>
      <c r="F35" s="19"/>
      <c r="G35" s="23"/>
      <c r="H35" s="41" t="str">
        <f t="shared" si="0"/>
        <v/>
      </c>
      <c r="I35" s="42" t="str">
        <f>IF(F35="","",IF(F35&lt;'List Tables'!$A$32-30,"***",""))</f>
        <v/>
      </c>
      <c r="J35" s="24" t="str">
        <f>IF('Monthly Invoice Template'!H35="","",
IF(G35&lt;F35,"Invalid Range",
IF(OR(
G35&gt;VLOOKUP($F$11,'List Tables'!$A$16:$L$27,VLOOKUP('Monthly Invoice Template'!$G$11,'List Tables'!$N$2:$O$12,2,0),0),
F35&gt;VLOOKUP($F$11,'List Tables'!$A$16:$L$27,VLOOKUP('Monthly Invoice Template'!$G$11,'List Tables'!$N$2:$O$12,2,0),0)
),"No future dates",
IF(OR(
H35&lt;31,
G35&lt;VLOOKUP($F$11,'List Tables'!$A$1:$L$12,VLOOKUP('Monthly Invoice Template'!$G$11,'List Tables'!$N$2:$O$12,2,0),0)
),0,
IF(G35&lt;'List Tables'!$A$32,0,
IF(AND($F$11="July",$G$11=2022),IF(F35+30&gt;='List Tables'!$A$32,'Monthly Invoice Template'!G35-('Monthly Invoice Template'!F35+30),'Monthly Invoice Template'!G35-'List Tables'!$A$32+1),
IF(
F35+30&gt;VLOOKUP($F$11,'List Tables'!$A$1:$L$12,VLOOKUP('Monthly Invoice Template'!$G$11,'List Tables'!$N$2:$O$12,2,0),0),
'Monthly Invoice Template'!G35-('Monthly Invoice Template'!F35+29),
'Monthly Invoice Template'!G35-VLOOKUP($F$11,'List Tables'!$A$1:$L$12,VLOOKUP('Monthly Invoice Template'!$G$11,'List Tables'!$N$2:$O$12,2,0),0)+1
)))))))</f>
        <v/>
      </c>
      <c r="K35" s="17"/>
    </row>
    <row r="36" spans="2:17" ht="21" customHeight="1" x14ac:dyDescent="0.25">
      <c r="B36" s="88"/>
      <c r="C36" s="89"/>
      <c r="D36" s="90"/>
      <c r="E36" s="80"/>
      <c r="F36" s="19"/>
      <c r="G36" s="23"/>
      <c r="H36" s="41" t="str">
        <f t="shared" si="0"/>
        <v/>
      </c>
      <c r="I36" s="42" t="str">
        <f>IF(F36="","",IF(F36&lt;'List Tables'!$A$32-30,"***",""))</f>
        <v/>
      </c>
      <c r="J36" s="24" t="str">
        <f>IF('Monthly Invoice Template'!H36="","",
IF(G36&lt;F36,"Invalid Range",
IF(OR(
G36&gt;VLOOKUP($F$11,'List Tables'!$A$16:$L$27,VLOOKUP('Monthly Invoice Template'!$G$11,'List Tables'!$N$2:$O$12,2,0),0),
F36&gt;VLOOKUP($F$11,'List Tables'!$A$16:$L$27,VLOOKUP('Monthly Invoice Template'!$G$11,'List Tables'!$N$2:$O$12,2,0),0)
),"No future dates",
IF(OR(
H36&lt;31,
G36&lt;VLOOKUP($F$11,'List Tables'!$A$1:$L$12,VLOOKUP('Monthly Invoice Template'!$G$11,'List Tables'!$N$2:$O$12,2,0),0)
),0,
IF(G36&lt;'List Tables'!$A$32,0,
IF(AND($F$11="July",$G$11=2022),IF(F36+30&gt;='List Tables'!$A$32,'Monthly Invoice Template'!G36-('Monthly Invoice Template'!F36+30),'Monthly Invoice Template'!G36-'List Tables'!$A$32+1),
IF(
F36+30&gt;VLOOKUP($F$11,'List Tables'!$A$1:$L$12,VLOOKUP('Monthly Invoice Template'!$G$11,'List Tables'!$N$2:$O$12,2,0),0),
'Monthly Invoice Template'!G36-('Monthly Invoice Template'!F36+29),
'Monthly Invoice Template'!G36-VLOOKUP($F$11,'List Tables'!$A$1:$L$12,VLOOKUP('Monthly Invoice Template'!$G$11,'List Tables'!$N$2:$O$12,2,0),0)+1
)))))))</f>
        <v/>
      </c>
      <c r="K36" s="17"/>
    </row>
    <row r="37" spans="2:17" ht="21" customHeight="1" x14ac:dyDescent="0.25">
      <c r="B37" s="88"/>
      <c r="C37" s="89"/>
      <c r="D37" s="90"/>
      <c r="E37" s="80"/>
      <c r="F37" s="19"/>
      <c r="G37" s="23"/>
      <c r="H37" s="41" t="str">
        <f t="shared" si="0"/>
        <v/>
      </c>
      <c r="I37" s="42" t="str">
        <f>IF(F37="","",IF(F37&lt;'List Tables'!$A$32-30,"***",""))</f>
        <v/>
      </c>
      <c r="J37" s="24" t="str">
        <f>IF('Monthly Invoice Template'!H37="","",
IF(G37&lt;F37,"Invalid Range",
IF(OR(
G37&gt;VLOOKUP($F$11,'List Tables'!$A$16:$L$27,VLOOKUP('Monthly Invoice Template'!$G$11,'List Tables'!$N$2:$O$12,2,0),0),
F37&gt;VLOOKUP($F$11,'List Tables'!$A$16:$L$27,VLOOKUP('Monthly Invoice Template'!$G$11,'List Tables'!$N$2:$O$12,2,0),0)
),"No future dates",
IF(OR(
H37&lt;31,
G37&lt;VLOOKUP($F$11,'List Tables'!$A$1:$L$12,VLOOKUP('Monthly Invoice Template'!$G$11,'List Tables'!$N$2:$O$12,2,0),0)
),0,
IF(G37&lt;'List Tables'!$A$32,0,
IF(AND($F$11="July",$G$11=2022),IF(F37+30&gt;='List Tables'!$A$32,'Monthly Invoice Template'!G37-('Monthly Invoice Template'!F37+30),'Monthly Invoice Template'!G37-'List Tables'!$A$32+1),
IF(
F37+30&gt;VLOOKUP($F$11,'List Tables'!$A$1:$L$12,VLOOKUP('Monthly Invoice Template'!$G$11,'List Tables'!$N$2:$O$12,2,0),0),
'Monthly Invoice Template'!G37-('Monthly Invoice Template'!F37+29),
'Monthly Invoice Template'!G37-VLOOKUP($F$11,'List Tables'!$A$1:$L$12,VLOOKUP('Monthly Invoice Template'!$G$11,'List Tables'!$N$2:$O$12,2,0),0)+1
)))))))</f>
        <v/>
      </c>
      <c r="K37" s="17"/>
    </row>
    <row r="38" spans="2:17" ht="21" customHeight="1" x14ac:dyDescent="0.25">
      <c r="B38" s="88"/>
      <c r="C38" s="89"/>
      <c r="D38" s="90"/>
      <c r="E38" s="80"/>
      <c r="F38" s="19"/>
      <c r="G38" s="23"/>
      <c r="H38" s="41" t="str">
        <f t="shared" si="0"/>
        <v/>
      </c>
      <c r="I38" s="42" t="str">
        <f>IF(F38="","",IF(F38&lt;'List Tables'!$A$32-30,"***",""))</f>
        <v/>
      </c>
      <c r="J38" s="24" t="str">
        <f>IF('Monthly Invoice Template'!H38="","",
IF(G38&lt;F38,"Invalid Range",
IF(OR(
G38&gt;VLOOKUP($F$11,'List Tables'!$A$16:$L$27,VLOOKUP('Monthly Invoice Template'!$G$11,'List Tables'!$N$2:$O$12,2,0),0),
F38&gt;VLOOKUP($F$11,'List Tables'!$A$16:$L$27,VLOOKUP('Monthly Invoice Template'!$G$11,'List Tables'!$N$2:$O$12,2,0),0)
),"No future dates",
IF(OR(
H38&lt;31,
G38&lt;VLOOKUP($F$11,'List Tables'!$A$1:$L$12,VLOOKUP('Monthly Invoice Template'!$G$11,'List Tables'!$N$2:$O$12,2,0),0)
),0,
IF(G38&lt;'List Tables'!$A$32,0,
IF(AND($F$11="July",$G$11=2022),IF(F38+30&gt;='List Tables'!$A$32,'Monthly Invoice Template'!G38-('Monthly Invoice Template'!F38+30),'Monthly Invoice Template'!G38-'List Tables'!$A$32+1),
IF(
F38+30&gt;VLOOKUP($F$11,'List Tables'!$A$1:$L$12,VLOOKUP('Monthly Invoice Template'!$G$11,'List Tables'!$N$2:$O$12,2,0),0),
'Monthly Invoice Template'!G38-('Monthly Invoice Template'!F38+29),
'Monthly Invoice Template'!G38-VLOOKUP($F$11,'List Tables'!$A$1:$L$12,VLOOKUP('Monthly Invoice Template'!$G$11,'List Tables'!$N$2:$O$12,2,0),0)+1
)))))))</f>
        <v/>
      </c>
      <c r="K38" s="17"/>
    </row>
    <row r="39" spans="2:17" ht="21" customHeight="1" x14ac:dyDescent="0.25">
      <c r="B39" s="88"/>
      <c r="C39" s="89"/>
      <c r="D39" s="90"/>
      <c r="E39" s="80"/>
      <c r="F39" s="19"/>
      <c r="G39" s="23"/>
      <c r="H39" s="41" t="str">
        <f t="shared" si="0"/>
        <v/>
      </c>
      <c r="I39" s="42" t="str">
        <f>IF(F39="","",IF(F39&lt;'List Tables'!$A$32-30,"***",""))</f>
        <v/>
      </c>
      <c r="J39" s="24" t="str">
        <f>IF('Monthly Invoice Template'!H39="","",
IF(G39&lt;F39,"Invalid Range",
IF(OR(
G39&gt;VLOOKUP($F$11,'List Tables'!$A$16:$L$27,VLOOKUP('Monthly Invoice Template'!$G$11,'List Tables'!$N$2:$O$12,2,0),0),
F39&gt;VLOOKUP($F$11,'List Tables'!$A$16:$L$27,VLOOKUP('Monthly Invoice Template'!$G$11,'List Tables'!$N$2:$O$12,2,0),0)
),"No future dates",
IF(OR(
H39&lt;31,
G39&lt;VLOOKUP($F$11,'List Tables'!$A$1:$L$12,VLOOKUP('Monthly Invoice Template'!$G$11,'List Tables'!$N$2:$O$12,2,0),0)
),0,
IF(G39&lt;'List Tables'!$A$32,0,
IF(AND($F$11="July",$G$11=2022),IF(F39+30&gt;='List Tables'!$A$32,'Monthly Invoice Template'!G39-('Monthly Invoice Template'!F39+30),'Monthly Invoice Template'!G39-'List Tables'!$A$32+1),
IF(
F39+30&gt;VLOOKUP($F$11,'List Tables'!$A$1:$L$12,VLOOKUP('Monthly Invoice Template'!$G$11,'List Tables'!$N$2:$O$12,2,0),0),
'Monthly Invoice Template'!G39-('Monthly Invoice Template'!F39+29),
'Monthly Invoice Template'!G39-VLOOKUP($F$11,'List Tables'!$A$1:$L$12,VLOOKUP('Monthly Invoice Template'!$G$11,'List Tables'!$N$2:$O$12,2,0),0)+1
)))))))</f>
        <v/>
      </c>
      <c r="K39" s="17"/>
    </row>
    <row r="40" spans="2:17" ht="21" customHeight="1" x14ac:dyDescent="0.25">
      <c r="B40" s="88"/>
      <c r="C40" s="89"/>
      <c r="D40" s="90"/>
      <c r="E40" s="80"/>
      <c r="F40" s="19"/>
      <c r="G40" s="23"/>
      <c r="H40" s="41" t="str">
        <f t="shared" si="0"/>
        <v/>
      </c>
      <c r="I40" s="42" t="str">
        <f>IF(F40="","",IF(F40&lt;'List Tables'!$A$32-30,"***",""))</f>
        <v/>
      </c>
      <c r="J40" s="24" t="str">
        <f>IF('Monthly Invoice Template'!H40="","",
IF(G40&lt;F40,"Invalid Range",
IF(OR(
G40&gt;VLOOKUP($F$11,'List Tables'!$A$16:$L$27,VLOOKUP('Monthly Invoice Template'!$G$11,'List Tables'!$N$2:$O$12,2,0),0),
F40&gt;VLOOKUP($F$11,'List Tables'!$A$16:$L$27,VLOOKUP('Monthly Invoice Template'!$G$11,'List Tables'!$N$2:$O$12,2,0),0)
),"No future dates",
IF(OR(
H40&lt;31,
G40&lt;VLOOKUP($F$11,'List Tables'!$A$1:$L$12,VLOOKUP('Monthly Invoice Template'!$G$11,'List Tables'!$N$2:$O$12,2,0),0)
),0,
IF(G40&lt;'List Tables'!$A$32,0,
IF(AND($F$11="July",$G$11=2022),IF(F40+30&gt;='List Tables'!$A$32,'Monthly Invoice Template'!G40-('Monthly Invoice Template'!F40+30),'Monthly Invoice Template'!G40-'List Tables'!$A$32+1),
IF(
F40+30&gt;VLOOKUP($F$11,'List Tables'!$A$1:$L$12,VLOOKUP('Monthly Invoice Template'!$G$11,'List Tables'!$N$2:$O$12,2,0),0),
'Monthly Invoice Template'!G40-('Monthly Invoice Template'!F40+29),
'Monthly Invoice Template'!G40-VLOOKUP($F$11,'List Tables'!$A$1:$L$12,VLOOKUP('Monthly Invoice Template'!$G$11,'List Tables'!$N$2:$O$12,2,0),0)+1
)))))))</f>
        <v/>
      </c>
      <c r="K40" s="17"/>
    </row>
    <row r="41" spans="2:17" ht="21" customHeight="1" x14ac:dyDescent="0.25">
      <c r="B41" s="88"/>
      <c r="C41" s="89"/>
      <c r="D41" s="90"/>
      <c r="E41" s="80"/>
      <c r="F41" s="19"/>
      <c r="G41" s="23"/>
      <c r="H41" s="41" t="str">
        <f t="shared" si="0"/>
        <v/>
      </c>
      <c r="I41" s="42" t="str">
        <f>IF(F41="","",IF(F41&lt;'List Tables'!$A$32-30,"***",""))</f>
        <v/>
      </c>
      <c r="J41" s="24" t="str">
        <f>IF('Monthly Invoice Template'!H41="","",
IF(G41&lt;F41,"Invalid Range",
IF(OR(
G41&gt;VLOOKUP($F$11,'List Tables'!$A$16:$L$27,VLOOKUP('Monthly Invoice Template'!$G$11,'List Tables'!$N$2:$O$12,2,0),0),
F41&gt;VLOOKUP($F$11,'List Tables'!$A$16:$L$27,VLOOKUP('Monthly Invoice Template'!$G$11,'List Tables'!$N$2:$O$12,2,0),0)
),"No future dates",
IF(OR(
H41&lt;31,
G41&lt;VLOOKUP($F$11,'List Tables'!$A$1:$L$12,VLOOKUP('Monthly Invoice Template'!$G$11,'List Tables'!$N$2:$O$12,2,0),0)
),0,
IF(G41&lt;'List Tables'!$A$32,0,
IF(AND($F$11="July",$G$11=2022),IF(F41+30&gt;='List Tables'!$A$32,'Monthly Invoice Template'!G41-('Monthly Invoice Template'!F41+30),'Monthly Invoice Template'!G41-'List Tables'!$A$32+1),
IF(
F41+30&gt;VLOOKUP($F$11,'List Tables'!$A$1:$L$12,VLOOKUP('Monthly Invoice Template'!$G$11,'List Tables'!$N$2:$O$12,2,0),0),
'Monthly Invoice Template'!G41-('Monthly Invoice Template'!F41+29),
'Monthly Invoice Template'!G41-VLOOKUP($F$11,'List Tables'!$A$1:$L$12,VLOOKUP('Monthly Invoice Template'!$G$11,'List Tables'!$N$2:$O$12,2,0),0)+1
)))))))</f>
        <v/>
      </c>
      <c r="K41" s="17"/>
    </row>
    <row r="42" spans="2:17" ht="21" customHeight="1" thickBot="1" x14ac:dyDescent="0.3">
      <c r="B42" s="109"/>
      <c r="C42" s="110"/>
      <c r="D42" s="111"/>
      <c r="E42" s="80"/>
      <c r="F42" s="19"/>
      <c r="G42" s="23"/>
      <c r="H42" s="41" t="str">
        <f t="shared" si="0"/>
        <v/>
      </c>
      <c r="I42" s="42" t="str">
        <f>IF(F42="","",IF(F42&lt;'List Tables'!$A$32-30,"***",""))</f>
        <v/>
      </c>
      <c r="J42" s="24" t="str">
        <f>IF('Monthly Invoice Template'!H42="","",
IF(G42&lt;F42,"Invalid Range",
IF(OR(
G42&gt;VLOOKUP($F$11,'List Tables'!$A$16:$L$27,VLOOKUP('Monthly Invoice Template'!$G$11,'List Tables'!$N$2:$O$12,2,0),0),
F42&gt;VLOOKUP($F$11,'List Tables'!$A$16:$L$27,VLOOKUP('Monthly Invoice Template'!$G$11,'List Tables'!$N$2:$O$12,2,0),0)
),"No future dates",
IF(OR(
H42&lt;31,
G42&lt;VLOOKUP($F$11,'List Tables'!$A$1:$L$12,VLOOKUP('Monthly Invoice Template'!$G$11,'List Tables'!$N$2:$O$12,2,0),0)
),0,
IF(G42&lt;'List Tables'!$A$32,0,
IF(AND($F$11="July",$G$11=2022),IF(F42+30&gt;='List Tables'!$A$32,'Monthly Invoice Template'!G42-('Monthly Invoice Template'!F42+30),'Monthly Invoice Template'!G42-'List Tables'!$A$32+1),
IF(
F42+30&gt;VLOOKUP($F$11,'List Tables'!$A$1:$L$12,VLOOKUP('Monthly Invoice Template'!$G$11,'List Tables'!$N$2:$O$12,2,0),0),
'Monthly Invoice Template'!G42-('Monthly Invoice Template'!F42+29),
'Monthly Invoice Template'!G42-VLOOKUP($F$11,'List Tables'!$A$1:$L$12,VLOOKUP('Monthly Invoice Template'!$G$11,'List Tables'!$N$2:$O$12,2,0),0)+1
)))))))</f>
        <v/>
      </c>
      <c r="K42" s="17"/>
      <c r="O42" s="56"/>
      <c r="Q42" s="59"/>
    </row>
    <row r="43" spans="2:17" ht="16.5" thickBot="1" x14ac:dyDescent="0.3">
      <c r="B43" s="106" t="s">
        <v>25</v>
      </c>
      <c r="C43" s="107"/>
      <c r="D43" s="107"/>
      <c r="E43" s="107"/>
      <c r="F43" s="107"/>
      <c r="G43" s="107"/>
      <c r="H43" s="107"/>
      <c r="I43" s="107"/>
      <c r="J43" s="107"/>
      <c r="K43" s="108"/>
      <c r="O43" s="56"/>
    </row>
    <row r="44" spans="2:17" ht="21" customHeight="1" x14ac:dyDescent="0.25">
      <c r="B44" s="100"/>
      <c r="C44" s="101"/>
      <c r="D44" s="101"/>
      <c r="E44" s="101"/>
      <c r="F44" s="101"/>
      <c r="G44" s="101"/>
      <c r="H44" s="101"/>
      <c r="I44" s="101"/>
      <c r="J44" s="101"/>
      <c r="K44" s="17"/>
      <c r="O44" s="56"/>
    </row>
    <row r="45" spans="2:17" ht="22.5" customHeight="1" x14ac:dyDescent="0.25">
      <c r="B45" s="102"/>
      <c r="C45" s="103"/>
      <c r="D45" s="103"/>
      <c r="E45" s="103"/>
      <c r="F45" s="103"/>
      <c r="G45" s="103"/>
      <c r="H45" s="103"/>
      <c r="I45" s="103"/>
      <c r="J45" s="103"/>
      <c r="K45" s="17"/>
      <c r="O45" s="56"/>
    </row>
    <row r="46" spans="2:17" ht="22.5" customHeight="1" x14ac:dyDescent="0.25">
      <c r="B46" s="102"/>
      <c r="C46" s="103"/>
      <c r="D46" s="103"/>
      <c r="E46" s="103"/>
      <c r="F46" s="103"/>
      <c r="G46" s="103"/>
      <c r="H46" s="103"/>
      <c r="I46" s="103"/>
      <c r="J46" s="103"/>
      <c r="K46" s="17"/>
    </row>
    <row r="47" spans="2:17" ht="22.5" customHeight="1" thickBot="1" x14ac:dyDescent="0.3">
      <c r="B47" s="104"/>
      <c r="C47" s="105"/>
      <c r="D47" s="105"/>
      <c r="E47" s="105"/>
      <c r="F47" s="105"/>
      <c r="G47" s="105"/>
      <c r="H47" s="105"/>
      <c r="I47" s="105"/>
      <c r="J47" s="105"/>
      <c r="K47" s="18"/>
    </row>
    <row r="48" spans="2:17" ht="15" customHeight="1" x14ac:dyDescent="0.25">
      <c r="B48" s="91" t="s">
        <v>19</v>
      </c>
      <c r="C48" s="92"/>
      <c r="D48" s="92"/>
      <c r="E48" s="92"/>
      <c r="F48" s="92"/>
      <c r="G48" s="92"/>
      <c r="H48" s="92"/>
      <c r="I48" s="93"/>
      <c r="J48" s="15">
        <f>SUM(J13:J47)</f>
        <v>0</v>
      </c>
      <c r="K48" s="12"/>
    </row>
    <row r="49" spans="2:11" ht="13.9" customHeight="1" x14ac:dyDescent="0.25">
      <c r="B49" s="94" t="s">
        <v>20</v>
      </c>
      <c r="C49" s="95"/>
      <c r="D49" s="95"/>
      <c r="E49" s="95"/>
      <c r="F49" s="95"/>
      <c r="G49" s="95"/>
      <c r="H49" s="95"/>
      <c r="I49" s="96"/>
      <c r="J49" s="16">
        <v>103</v>
      </c>
      <c r="K49" s="9"/>
    </row>
    <row r="50" spans="2:11" ht="16.5" thickBot="1" x14ac:dyDescent="0.3">
      <c r="B50" s="97" t="s">
        <v>21</v>
      </c>
      <c r="C50" s="98"/>
      <c r="D50" s="98"/>
      <c r="E50" s="98"/>
      <c r="F50" s="98"/>
      <c r="G50" s="98"/>
      <c r="H50" s="98"/>
      <c r="I50" s="99"/>
      <c r="J50" s="10">
        <f>J48*J49</f>
        <v>0</v>
      </c>
      <c r="K50" s="11"/>
    </row>
    <row r="51" spans="2:11" ht="11.45" customHeight="1" x14ac:dyDescent="0.25">
      <c r="B51" s="60"/>
      <c r="C51" s="60"/>
      <c r="D51" s="60"/>
      <c r="E51" s="60"/>
      <c r="F51" s="60"/>
    </row>
    <row r="52" spans="2:11" ht="11.45" customHeight="1" x14ac:dyDescent="0.25">
      <c r="B52" s="60"/>
      <c r="C52" s="83"/>
      <c r="D52" s="86" t="s">
        <v>63</v>
      </c>
      <c r="E52" s="87" t="s">
        <v>62</v>
      </c>
      <c r="F52" s="60"/>
    </row>
    <row r="53" spans="2:11" ht="11.45" customHeight="1" x14ac:dyDescent="0.25">
      <c r="B53" s="60"/>
      <c r="C53" s="60"/>
      <c r="D53" s="60"/>
      <c r="E53" s="60"/>
      <c r="F53" s="60"/>
    </row>
    <row r="54" spans="2:11" ht="13.15" customHeight="1" x14ac:dyDescent="0.25">
      <c r="B54" s="61" t="s">
        <v>57</v>
      </c>
      <c r="C54" s="62" t="s">
        <v>29</v>
      </c>
      <c r="D54" s="62"/>
      <c r="E54" s="62"/>
      <c r="F54" s="63"/>
      <c r="G54" s="64"/>
      <c r="H54" s="64"/>
      <c r="I54" s="64"/>
      <c r="J54" s="65"/>
      <c r="K54" s="65"/>
    </row>
    <row r="55" spans="2:11" ht="13.15" customHeight="1" x14ac:dyDescent="0.25">
      <c r="B55" s="66" t="s">
        <v>58</v>
      </c>
      <c r="C55" s="67" t="s">
        <v>27</v>
      </c>
      <c r="D55" s="67"/>
      <c r="E55" s="67"/>
      <c r="F55" s="68"/>
      <c r="G55" s="69"/>
      <c r="H55" s="69"/>
      <c r="I55" s="69"/>
      <c r="J55" s="65"/>
      <c r="K55" s="65"/>
    </row>
    <row r="56" spans="2:11" x14ac:dyDescent="0.25">
      <c r="B56" s="70" t="s">
        <v>59</v>
      </c>
      <c r="C56" s="71" t="s">
        <v>28</v>
      </c>
      <c r="D56" s="71"/>
      <c r="E56" s="71"/>
      <c r="F56" s="65"/>
      <c r="G56" s="69"/>
      <c r="H56" s="69"/>
      <c r="I56" s="69"/>
      <c r="J56" s="65"/>
      <c r="K56" s="65"/>
    </row>
    <row r="57" spans="2:11" x14ac:dyDescent="0.25">
      <c r="B57" s="72"/>
      <c r="C57" s="72"/>
      <c r="D57" s="72"/>
      <c r="E57" s="72"/>
      <c r="G57" s="69"/>
      <c r="H57" s="69"/>
      <c r="I57" s="69"/>
      <c r="J57" s="73"/>
      <c r="K57" s="73"/>
    </row>
    <row r="58" spans="2:11" x14ac:dyDescent="0.25">
      <c r="B58" s="72"/>
      <c r="C58" s="72"/>
      <c r="D58" s="72"/>
      <c r="E58" s="72"/>
      <c r="J58" s="74"/>
      <c r="K58" s="74"/>
    </row>
    <row r="59" spans="2:11" x14ac:dyDescent="0.25">
      <c r="B59" s="72"/>
      <c r="C59" s="72"/>
      <c r="D59" s="72"/>
      <c r="E59" s="72"/>
      <c r="J59" s="75"/>
      <c r="K59" s="75"/>
    </row>
    <row r="60" spans="2:11" x14ac:dyDescent="0.25">
      <c r="B60" s="72"/>
      <c r="C60" s="72"/>
      <c r="D60" s="72"/>
      <c r="E60" s="72"/>
      <c r="J60" s="75"/>
      <c r="K60" s="75"/>
    </row>
    <row r="61" spans="2:11" x14ac:dyDescent="0.25">
      <c r="B61" s="72"/>
      <c r="C61" s="72"/>
      <c r="D61" s="72"/>
      <c r="E61" s="72"/>
      <c r="J61" s="75"/>
      <c r="K61" s="75"/>
    </row>
    <row r="62" spans="2:11" x14ac:dyDescent="0.25">
      <c r="B62" s="72"/>
      <c r="C62" s="72"/>
      <c r="D62" s="72"/>
      <c r="E62" s="72"/>
      <c r="J62" s="75"/>
      <c r="K62" s="75"/>
    </row>
    <row r="63" spans="2:11" x14ac:dyDescent="0.25">
      <c r="B63" s="72"/>
      <c r="C63" s="72"/>
      <c r="D63" s="72"/>
      <c r="E63" s="72"/>
      <c r="J63" s="75"/>
      <c r="K63" s="75"/>
    </row>
    <row r="64" spans="2:11" x14ac:dyDescent="0.25">
      <c r="B64" s="72"/>
      <c r="C64" s="72"/>
      <c r="D64" s="72"/>
      <c r="E64" s="72"/>
      <c r="J64" s="75"/>
      <c r="K64" s="75"/>
    </row>
    <row r="65" spans="2:11" x14ac:dyDescent="0.25">
      <c r="B65" s="72"/>
      <c r="C65" s="72"/>
      <c r="D65" s="72"/>
      <c r="E65" s="72"/>
      <c r="J65" s="75"/>
      <c r="K65" s="75"/>
    </row>
    <row r="66" spans="2:11" x14ac:dyDescent="0.25">
      <c r="B66" s="72"/>
      <c r="C66" s="72"/>
      <c r="D66" s="72"/>
      <c r="E66" s="72"/>
      <c r="J66" s="75"/>
      <c r="K66" s="75"/>
    </row>
    <row r="67" spans="2:11" x14ac:dyDescent="0.25">
      <c r="B67" s="72"/>
      <c r="C67" s="72"/>
      <c r="D67" s="72"/>
      <c r="E67" s="72"/>
      <c r="J67" s="75"/>
      <c r="K67" s="75"/>
    </row>
    <row r="68" spans="2:11" x14ac:dyDescent="0.25">
      <c r="B68" s="72"/>
      <c r="C68" s="72"/>
      <c r="D68" s="72"/>
      <c r="E68" s="72"/>
      <c r="J68" s="75"/>
      <c r="K68" s="75"/>
    </row>
    <row r="69" spans="2:11" x14ac:dyDescent="0.25">
      <c r="B69" s="72"/>
      <c r="C69" s="72"/>
      <c r="D69" s="72"/>
      <c r="E69" s="72"/>
      <c r="J69" s="75"/>
      <c r="K69" s="75"/>
    </row>
    <row r="70" spans="2:11" x14ac:dyDescent="0.25">
      <c r="B70" s="72"/>
      <c r="C70" s="72"/>
      <c r="D70" s="72"/>
      <c r="E70" s="72"/>
      <c r="J70" s="75"/>
      <c r="K70" s="75"/>
    </row>
    <row r="71" spans="2:11" x14ac:dyDescent="0.25">
      <c r="B71" s="72"/>
      <c r="C71" s="72"/>
      <c r="D71" s="72"/>
      <c r="E71" s="72"/>
      <c r="J71" s="75"/>
      <c r="K71" s="75"/>
    </row>
    <row r="72" spans="2:11" x14ac:dyDescent="0.25">
      <c r="B72" s="72"/>
      <c r="C72" s="72"/>
      <c r="D72" s="72"/>
      <c r="E72" s="72"/>
      <c r="J72" s="75"/>
      <c r="K72" s="75"/>
    </row>
    <row r="73" spans="2:11" x14ac:dyDescent="0.25">
      <c r="B73" s="72"/>
      <c r="C73" s="72"/>
      <c r="D73" s="72"/>
      <c r="E73" s="72"/>
      <c r="J73" s="75"/>
      <c r="K73" s="75"/>
    </row>
    <row r="74" spans="2:11" x14ac:dyDescent="0.25">
      <c r="B74" s="72"/>
      <c r="C74" s="72"/>
      <c r="D74" s="72"/>
      <c r="E74" s="72"/>
      <c r="J74" s="75"/>
      <c r="K74" s="75"/>
    </row>
    <row r="75" spans="2:11" x14ac:dyDescent="0.25">
      <c r="B75" s="72"/>
      <c r="C75" s="72"/>
      <c r="D75" s="72"/>
      <c r="E75" s="72"/>
      <c r="J75" s="75"/>
      <c r="K75" s="75"/>
    </row>
    <row r="76" spans="2:11" x14ac:dyDescent="0.25">
      <c r="B76" s="72"/>
      <c r="C76" s="72"/>
      <c r="D76" s="72"/>
      <c r="E76" s="72"/>
      <c r="J76" s="75"/>
      <c r="K76" s="75"/>
    </row>
    <row r="77" spans="2:11" x14ac:dyDescent="0.25">
      <c r="B77" s="72"/>
      <c r="C77" s="72"/>
      <c r="D77" s="72"/>
      <c r="E77" s="72"/>
      <c r="J77" s="75"/>
      <c r="K77" s="75"/>
    </row>
    <row r="78" spans="2:11" x14ac:dyDescent="0.25">
      <c r="B78" s="72"/>
      <c r="C78" s="72"/>
      <c r="D78" s="72"/>
      <c r="E78" s="72"/>
      <c r="J78" s="75"/>
      <c r="K78" s="75"/>
    </row>
    <row r="79" spans="2:11" x14ac:dyDescent="0.25">
      <c r="B79" s="72"/>
      <c r="C79" s="72"/>
      <c r="D79" s="72"/>
      <c r="E79" s="72"/>
      <c r="J79" s="75"/>
      <c r="K79" s="75"/>
    </row>
    <row r="80" spans="2:11" x14ac:dyDescent="0.25">
      <c r="B80" s="72"/>
      <c r="C80" s="72"/>
      <c r="D80" s="72"/>
      <c r="E80" s="72"/>
      <c r="J80" s="75"/>
      <c r="K80" s="75"/>
    </row>
    <row r="81" spans="2:11" x14ac:dyDescent="0.25">
      <c r="B81" s="72"/>
      <c r="C81" s="72"/>
      <c r="D81" s="72"/>
      <c r="E81" s="72"/>
      <c r="J81" s="75"/>
      <c r="K81" s="75"/>
    </row>
    <row r="82" spans="2:11" x14ac:dyDescent="0.25">
      <c r="B82" s="72"/>
      <c r="C82" s="72"/>
      <c r="D82" s="72"/>
      <c r="E82" s="72"/>
      <c r="J82" s="75"/>
      <c r="K82" s="75"/>
    </row>
    <row r="83" spans="2:11" x14ac:dyDescent="0.25">
      <c r="B83" s="72"/>
      <c r="C83" s="72"/>
      <c r="D83" s="72"/>
      <c r="E83" s="72"/>
      <c r="J83" s="75"/>
      <c r="K83" s="75"/>
    </row>
    <row r="84" spans="2:11" x14ac:dyDescent="0.25">
      <c r="B84" s="72"/>
      <c r="C84" s="72"/>
      <c r="D84" s="72"/>
      <c r="E84" s="72"/>
      <c r="J84" s="75"/>
      <c r="K84" s="75"/>
    </row>
    <row r="85" spans="2:11" x14ac:dyDescent="0.25">
      <c r="B85" s="72"/>
      <c r="C85" s="72"/>
      <c r="D85" s="72"/>
      <c r="E85" s="72"/>
      <c r="J85" s="75"/>
      <c r="K85" s="75"/>
    </row>
    <row r="86" spans="2:11" x14ac:dyDescent="0.25">
      <c r="B86" s="72"/>
      <c r="C86" s="72"/>
      <c r="D86" s="72"/>
      <c r="E86" s="72"/>
      <c r="J86" s="75"/>
      <c r="K86" s="75"/>
    </row>
    <row r="87" spans="2:11" x14ac:dyDescent="0.25">
      <c r="B87" s="72"/>
      <c r="C87" s="72"/>
      <c r="D87" s="72"/>
      <c r="E87" s="72"/>
      <c r="J87" s="75"/>
      <c r="K87" s="75"/>
    </row>
    <row r="88" spans="2:11" x14ac:dyDescent="0.25">
      <c r="B88" s="72"/>
      <c r="C88" s="72"/>
      <c r="D88" s="72"/>
      <c r="E88" s="72"/>
      <c r="J88" s="75"/>
      <c r="K88" s="75"/>
    </row>
    <row r="89" spans="2:11" x14ac:dyDescent="0.25">
      <c r="B89" s="72"/>
      <c r="C89" s="72"/>
      <c r="D89" s="72"/>
      <c r="E89" s="72"/>
      <c r="J89" s="75"/>
      <c r="K89" s="75"/>
    </row>
    <row r="90" spans="2:11" x14ac:dyDescent="0.25">
      <c r="B90" s="72"/>
      <c r="C90" s="72"/>
      <c r="D90" s="72"/>
      <c r="E90" s="72"/>
      <c r="J90" s="75"/>
      <c r="K90" s="75"/>
    </row>
    <row r="91" spans="2:11" x14ac:dyDescent="0.25">
      <c r="B91" s="72"/>
      <c r="C91" s="72"/>
      <c r="D91" s="72"/>
      <c r="E91" s="72"/>
      <c r="J91" s="75"/>
      <c r="K91" s="75"/>
    </row>
    <row r="92" spans="2:11" x14ac:dyDescent="0.25">
      <c r="B92" s="72"/>
      <c r="C92" s="72"/>
      <c r="D92" s="72"/>
      <c r="E92" s="72"/>
      <c r="J92" s="75"/>
      <c r="K92" s="75"/>
    </row>
    <row r="93" spans="2:11" x14ac:dyDescent="0.25">
      <c r="B93" s="72"/>
      <c r="C93" s="72"/>
      <c r="D93" s="72"/>
      <c r="E93" s="72"/>
      <c r="J93" s="75"/>
      <c r="K93" s="75"/>
    </row>
    <row r="94" spans="2:11" x14ac:dyDescent="0.25">
      <c r="B94" s="72"/>
      <c r="C94" s="72"/>
      <c r="D94" s="72"/>
      <c r="E94" s="72"/>
      <c r="J94" s="75"/>
      <c r="K94" s="75"/>
    </row>
    <row r="95" spans="2:11" x14ac:dyDescent="0.25">
      <c r="B95" s="72"/>
      <c r="C95" s="72"/>
      <c r="D95" s="72"/>
      <c r="E95" s="72"/>
      <c r="J95" s="75"/>
      <c r="K95" s="75"/>
    </row>
    <row r="96" spans="2:11" x14ac:dyDescent="0.25">
      <c r="B96" s="72"/>
      <c r="C96" s="72"/>
      <c r="D96" s="72"/>
      <c r="E96" s="72"/>
      <c r="J96" s="75"/>
      <c r="K96" s="75"/>
    </row>
    <row r="97" spans="2:11" x14ac:dyDescent="0.25">
      <c r="B97" s="72"/>
      <c r="C97" s="72"/>
      <c r="D97" s="72"/>
      <c r="E97" s="72"/>
      <c r="J97" s="75"/>
      <c r="K97" s="75"/>
    </row>
    <row r="98" spans="2:11" x14ac:dyDescent="0.25">
      <c r="B98" s="72"/>
      <c r="C98" s="72"/>
      <c r="D98" s="72"/>
      <c r="E98" s="72"/>
      <c r="J98" s="75"/>
      <c r="K98" s="75"/>
    </row>
    <row r="99" spans="2:11" x14ac:dyDescent="0.25">
      <c r="B99" s="72"/>
      <c r="C99" s="72"/>
      <c r="D99" s="72"/>
      <c r="E99" s="72"/>
      <c r="J99" s="75"/>
      <c r="K99" s="75"/>
    </row>
    <row r="100" spans="2:11" x14ac:dyDescent="0.25">
      <c r="B100" s="72"/>
      <c r="C100" s="72"/>
      <c r="D100" s="72"/>
      <c r="E100" s="72"/>
      <c r="J100" s="75"/>
      <c r="K100" s="75"/>
    </row>
    <row r="101" spans="2:11" x14ac:dyDescent="0.25">
      <c r="B101" s="72"/>
      <c r="C101" s="72"/>
      <c r="D101" s="72"/>
      <c r="E101" s="72"/>
      <c r="J101" s="75"/>
      <c r="K101" s="75"/>
    </row>
    <row r="102" spans="2:11" x14ac:dyDescent="0.25">
      <c r="B102" s="72"/>
      <c r="C102" s="72"/>
      <c r="D102" s="72"/>
      <c r="E102" s="72"/>
      <c r="J102" s="75"/>
      <c r="K102" s="75"/>
    </row>
    <row r="103" spans="2:11" x14ac:dyDescent="0.25">
      <c r="B103" s="72"/>
      <c r="C103" s="72"/>
      <c r="D103" s="72"/>
      <c r="E103" s="72"/>
      <c r="J103" s="75"/>
      <c r="K103" s="75"/>
    </row>
    <row r="104" spans="2:11" x14ac:dyDescent="0.25">
      <c r="B104" s="72"/>
      <c r="C104" s="72"/>
      <c r="D104" s="72"/>
      <c r="E104" s="72"/>
      <c r="J104" s="75"/>
      <c r="K104" s="75"/>
    </row>
    <row r="105" spans="2:11" x14ac:dyDescent="0.25">
      <c r="B105" s="72"/>
      <c r="C105" s="72"/>
      <c r="D105" s="72"/>
      <c r="E105" s="72"/>
      <c r="J105" s="75"/>
      <c r="K105" s="75"/>
    </row>
    <row r="106" spans="2:11" x14ac:dyDescent="0.25">
      <c r="B106" s="72"/>
      <c r="C106" s="72"/>
      <c r="D106" s="72"/>
      <c r="E106" s="72"/>
      <c r="J106" s="75"/>
      <c r="K106" s="75"/>
    </row>
    <row r="107" spans="2:11" x14ac:dyDescent="0.25">
      <c r="B107" s="72"/>
      <c r="C107" s="72"/>
      <c r="D107" s="72"/>
      <c r="E107" s="72"/>
      <c r="J107" s="75"/>
      <c r="K107" s="75"/>
    </row>
    <row r="108" spans="2:11" x14ac:dyDescent="0.25">
      <c r="B108" s="72"/>
      <c r="C108" s="72"/>
      <c r="D108" s="72"/>
      <c r="E108" s="72"/>
      <c r="J108" s="75"/>
      <c r="K108" s="75"/>
    </row>
    <row r="109" spans="2:11" x14ac:dyDescent="0.25">
      <c r="B109" s="72"/>
      <c r="C109" s="72"/>
      <c r="D109" s="72"/>
      <c r="E109" s="72"/>
      <c r="J109" s="75"/>
      <c r="K109" s="75"/>
    </row>
    <row r="110" spans="2:11" x14ac:dyDescent="0.25">
      <c r="B110" s="72"/>
      <c r="C110" s="72"/>
      <c r="D110" s="72"/>
      <c r="E110" s="72"/>
      <c r="J110" s="75"/>
      <c r="K110" s="75"/>
    </row>
    <row r="111" spans="2:11" x14ac:dyDescent="0.25">
      <c r="B111" s="72"/>
      <c r="C111" s="72"/>
      <c r="D111" s="72"/>
      <c r="E111" s="72"/>
      <c r="J111" s="75"/>
      <c r="K111" s="75"/>
    </row>
    <row r="112" spans="2:11" x14ac:dyDescent="0.25">
      <c r="B112" s="72"/>
      <c r="C112" s="72"/>
      <c r="D112" s="72"/>
      <c r="E112" s="72"/>
      <c r="J112" s="75"/>
      <c r="K112" s="75"/>
    </row>
    <row r="113" spans="2:11" x14ac:dyDescent="0.25">
      <c r="B113" s="72"/>
      <c r="C113" s="72"/>
      <c r="D113" s="72"/>
      <c r="E113" s="72"/>
      <c r="J113" s="75"/>
      <c r="K113" s="75"/>
    </row>
    <row r="114" spans="2:11" x14ac:dyDescent="0.25">
      <c r="B114" s="72"/>
      <c r="C114" s="72"/>
      <c r="D114" s="72"/>
      <c r="E114" s="72"/>
      <c r="J114" s="75"/>
      <c r="K114" s="75"/>
    </row>
    <row r="115" spans="2:11" x14ac:dyDescent="0.25">
      <c r="B115" s="72"/>
      <c r="C115" s="72"/>
      <c r="D115" s="72"/>
      <c r="E115" s="72"/>
      <c r="J115" s="75"/>
      <c r="K115" s="75"/>
    </row>
    <row r="116" spans="2:11" x14ac:dyDescent="0.25">
      <c r="B116" s="72"/>
      <c r="C116" s="72"/>
      <c r="D116" s="72"/>
      <c r="E116" s="72"/>
      <c r="J116" s="75"/>
      <c r="K116" s="75"/>
    </row>
    <row r="117" spans="2:11" x14ac:dyDescent="0.25">
      <c r="B117" s="72"/>
      <c r="C117" s="72"/>
      <c r="D117" s="72"/>
      <c r="E117" s="72"/>
      <c r="J117" s="75"/>
      <c r="K117" s="75"/>
    </row>
    <row r="118" spans="2:11" x14ac:dyDescent="0.25">
      <c r="B118" s="72"/>
      <c r="C118" s="72"/>
      <c r="D118" s="72"/>
      <c r="E118" s="72"/>
      <c r="J118" s="75"/>
      <c r="K118" s="75"/>
    </row>
    <row r="119" spans="2:11" x14ac:dyDescent="0.25">
      <c r="B119" s="72"/>
      <c r="C119" s="72"/>
      <c r="D119" s="72"/>
      <c r="E119" s="72"/>
      <c r="J119" s="75"/>
      <c r="K119" s="75"/>
    </row>
    <row r="120" spans="2:11" x14ac:dyDescent="0.25">
      <c r="B120" s="72"/>
      <c r="C120" s="72"/>
      <c r="D120" s="72"/>
      <c r="E120" s="72"/>
      <c r="J120" s="75"/>
      <c r="K120" s="75"/>
    </row>
    <row r="121" spans="2:11" x14ac:dyDescent="0.25">
      <c r="B121" s="72"/>
      <c r="C121" s="72"/>
      <c r="D121" s="72"/>
      <c r="E121" s="72"/>
      <c r="J121" s="75"/>
      <c r="K121" s="75"/>
    </row>
    <row r="122" spans="2:11" x14ac:dyDescent="0.25">
      <c r="B122" s="72"/>
      <c r="C122" s="72"/>
      <c r="D122" s="72"/>
      <c r="E122" s="72"/>
      <c r="J122" s="75"/>
      <c r="K122" s="75"/>
    </row>
    <row r="123" spans="2:11" x14ac:dyDescent="0.25">
      <c r="B123" s="72"/>
      <c r="C123" s="72"/>
      <c r="D123" s="72"/>
      <c r="E123" s="72"/>
      <c r="J123" s="75"/>
      <c r="K123" s="75"/>
    </row>
    <row r="124" spans="2:11" x14ac:dyDescent="0.25">
      <c r="B124" s="72"/>
      <c r="C124" s="72"/>
      <c r="D124" s="72"/>
      <c r="E124" s="72"/>
      <c r="J124" s="75"/>
      <c r="K124" s="75"/>
    </row>
    <row r="125" spans="2:11" x14ac:dyDescent="0.25">
      <c r="B125" s="72"/>
      <c r="C125" s="72"/>
      <c r="D125" s="72"/>
      <c r="E125" s="72"/>
      <c r="J125" s="75"/>
      <c r="K125" s="75"/>
    </row>
    <row r="126" spans="2:11" x14ac:dyDescent="0.25">
      <c r="B126" s="72"/>
      <c r="C126" s="72"/>
      <c r="D126" s="72"/>
      <c r="E126" s="72"/>
      <c r="J126" s="75"/>
      <c r="K126" s="75"/>
    </row>
    <row r="127" spans="2:11" x14ac:dyDescent="0.25">
      <c r="B127" s="72"/>
      <c r="C127" s="72"/>
      <c r="D127" s="72"/>
      <c r="E127" s="72"/>
      <c r="J127" s="75"/>
      <c r="K127" s="75"/>
    </row>
    <row r="128" spans="2:11" x14ac:dyDescent="0.25">
      <c r="B128" s="72"/>
      <c r="C128" s="72"/>
      <c r="D128" s="72"/>
      <c r="E128" s="72"/>
      <c r="J128" s="75"/>
      <c r="K128" s="75"/>
    </row>
    <row r="129" spans="2:11" x14ac:dyDescent="0.25">
      <c r="B129" s="72"/>
      <c r="C129" s="72"/>
      <c r="D129" s="72"/>
      <c r="E129" s="72"/>
      <c r="J129" s="75"/>
      <c r="K129" s="75"/>
    </row>
    <row r="130" spans="2:11" x14ac:dyDescent="0.25">
      <c r="B130" s="72"/>
      <c r="C130" s="72"/>
      <c r="D130" s="72"/>
      <c r="E130" s="72"/>
      <c r="J130" s="75"/>
      <c r="K130" s="75"/>
    </row>
    <row r="131" spans="2:11" x14ac:dyDescent="0.25">
      <c r="B131" s="72"/>
      <c r="C131" s="72"/>
      <c r="D131" s="72"/>
      <c r="E131" s="72"/>
      <c r="J131" s="75"/>
      <c r="K131" s="75"/>
    </row>
    <row r="132" spans="2:11" x14ac:dyDescent="0.25">
      <c r="B132" s="72"/>
      <c r="C132" s="72"/>
      <c r="D132" s="72"/>
      <c r="E132" s="72"/>
      <c r="J132" s="75"/>
      <c r="K132" s="75"/>
    </row>
    <row r="133" spans="2:11" x14ac:dyDescent="0.25">
      <c r="B133" s="72"/>
      <c r="C133" s="72"/>
      <c r="D133" s="72"/>
      <c r="E133" s="72"/>
      <c r="J133" s="75"/>
      <c r="K133" s="75"/>
    </row>
    <row r="134" spans="2:11" x14ac:dyDescent="0.25">
      <c r="B134" s="72"/>
      <c r="C134" s="72"/>
      <c r="D134" s="72"/>
      <c r="E134" s="72"/>
      <c r="J134" s="75"/>
      <c r="K134" s="75"/>
    </row>
    <row r="135" spans="2:11" x14ac:dyDescent="0.25">
      <c r="B135" s="72"/>
      <c r="C135" s="72"/>
      <c r="D135" s="72"/>
      <c r="E135" s="72"/>
      <c r="J135" s="75"/>
      <c r="K135" s="75"/>
    </row>
    <row r="136" spans="2:11" x14ac:dyDescent="0.25">
      <c r="B136" s="72"/>
      <c r="C136" s="72"/>
      <c r="D136" s="72"/>
      <c r="E136" s="72"/>
      <c r="J136" s="75"/>
      <c r="K136" s="75"/>
    </row>
    <row r="137" spans="2:11" x14ac:dyDescent="0.25">
      <c r="B137" s="72"/>
      <c r="C137" s="72"/>
      <c r="D137" s="72"/>
      <c r="E137" s="72"/>
      <c r="J137" s="75"/>
      <c r="K137" s="75"/>
    </row>
    <row r="138" spans="2:11" x14ac:dyDescent="0.25">
      <c r="B138" s="72"/>
      <c r="C138" s="72"/>
      <c r="D138" s="72"/>
      <c r="E138" s="72"/>
      <c r="J138" s="75"/>
      <c r="K138" s="75"/>
    </row>
    <row r="139" spans="2:11" x14ac:dyDescent="0.25">
      <c r="B139" s="72"/>
      <c r="C139" s="72"/>
      <c r="D139" s="72"/>
      <c r="E139" s="72"/>
      <c r="J139" s="75"/>
      <c r="K139" s="75"/>
    </row>
    <row r="140" spans="2:11" x14ac:dyDescent="0.25">
      <c r="B140" s="72"/>
      <c r="C140" s="72"/>
      <c r="D140" s="72"/>
      <c r="E140" s="72"/>
      <c r="J140" s="75"/>
      <c r="K140" s="75"/>
    </row>
    <row r="141" spans="2:11" x14ac:dyDescent="0.25">
      <c r="B141" s="76"/>
      <c r="C141" s="76"/>
      <c r="D141" s="76"/>
      <c r="E141" s="76"/>
      <c r="J141" s="75"/>
      <c r="K141" s="75"/>
    </row>
    <row r="142" spans="2:11" x14ac:dyDescent="0.25">
      <c r="B142" s="76"/>
      <c r="C142" s="76"/>
      <c r="D142" s="76"/>
      <c r="E142" s="76"/>
      <c r="J142" s="75"/>
      <c r="K142" s="75"/>
    </row>
    <row r="143" spans="2:11" x14ac:dyDescent="0.25">
      <c r="J143" s="75"/>
      <c r="K143" s="75"/>
    </row>
    <row r="144" spans="2:11" x14ac:dyDescent="0.25">
      <c r="J144" s="75"/>
      <c r="K144" s="75"/>
    </row>
    <row r="145" spans="10:11" x14ac:dyDescent="0.25">
      <c r="J145" s="75"/>
      <c r="K145" s="75"/>
    </row>
    <row r="146" spans="10:11" x14ac:dyDescent="0.25">
      <c r="J146" s="75"/>
      <c r="K146" s="75"/>
    </row>
    <row r="147" spans="10:11" x14ac:dyDescent="0.25">
      <c r="J147" s="75"/>
      <c r="K147" s="75"/>
    </row>
    <row r="148" spans="10:11" x14ac:dyDescent="0.25">
      <c r="J148" s="75"/>
      <c r="K148" s="75"/>
    </row>
    <row r="149" spans="10:11" x14ac:dyDescent="0.25">
      <c r="J149" s="75"/>
      <c r="K149" s="75"/>
    </row>
    <row r="150" spans="10:11" x14ac:dyDescent="0.25">
      <c r="J150" s="75"/>
      <c r="K150" s="75"/>
    </row>
    <row r="151" spans="10:11" x14ac:dyDescent="0.25">
      <c r="J151" s="75"/>
      <c r="K151" s="75"/>
    </row>
    <row r="152" spans="10:11" x14ac:dyDescent="0.25">
      <c r="J152" s="75"/>
      <c r="K152" s="75"/>
    </row>
    <row r="153" spans="10:11" x14ac:dyDescent="0.25">
      <c r="J153" s="75"/>
      <c r="K153" s="75"/>
    </row>
    <row r="154" spans="10:11" x14ac:dyDescent="0.25">
      <c r="J154" s="75"/>
      <c r="K154" s="75"/>
    </row>
    <row r="155" spans="10:11" x14ac:dyDescent="0.25">
      <c r="J155" s="75"/>
      <c r="K155" s="75"/>
    </row>
    <row r="156" spans="10:11" x14ac:dyDescent="0.25">
      <c r="J156" s="75"/>
      <c r="K156" s="75"/>
    </row>
    <row r="157" spans="10:11" x14ac:dyDescent="0.25">
      <c r="J157" s="75"/>
      <c r="K157" s="75"/>
    </row>
    <row r="158" spans="10:11" x14ac:dyDescent="0.25">
      <c r="J158" s="75"/>
      <c r="K158" s="75"/>
    </row>
  </sheetData>
  <sheetProtection algorithmName="SHA-512" hashValue="YAKbtiI9PPPSnBmLAw46dI6gJDBgsjGvB0MgAJQApElu7m24XzR2mEtB0gdkUwji2N1w5gKUEEtuMe3z3Lwx1Q==" saltValue="UBADGguVSnWt1e0+6QNmQA==" spinCount="100000" sheet="1" objects="1" scenarios="1"/>
  <mergeCells count="49">
    <mergeCell ref="B15:D15"/>
    <mergeCell ref="B16:D16"/>
    <mergeCell ref="B17:D17"/>
    <mergeCell ref="B14:D14"/>
    <mergeCell ref="B2:J2"/>
    <mergeCell ref="C4:J4"/>
    <mergeCell ref="C5:J5"/>
    <mergeCell ref="C6:J6"/>
    <mergeCell ref="F10:G10"/>
    <mergeCell ref="H10:J10"/>
    <mergeCell ref="B10:E10"/>
    <mergeCell ref="B11:E11"/>
    <mergeCell ref="H12:I12"/>
    <mergeCell ref="H11:K11"/>
    <mergeCell ref="B12:D12"/>
    <mergeCell ref="B13:D13"/>
    <mergeCell ref="B43:K43"/>
    <mergeCell ref="B35:D35"/>
    <mergeCell ref="B36:D36"/>
    <mergeCell ref="B37:D37"/>
    <mergeCell ref="B38:D38"/>
    <mergeCell ref="B39:D39"/>
    <mergeCell ref="B40:D40"/>
    <mergeCell ref="B41:D41"/>
    <mergeCell ref="B42:D42"/>
    <mergeCell ref="B48:I48"/>
    <mergeCell ref="B49:I49"/>
    <mergeCell ref="B50:I50"/>
    <mergeCell ref="B44:J44"/>
    <mergeCell ref="B45:J45"/>
    <mergeCell ref="B46:J46"/>
    <mergeCell ref="B47:J47"/>
    <mergeCell ref="B18:D18"/>
    <mergeCell ref="B19:D19"/>
    <mergeCell ref="B20:D20"/>
    <mergeCell ref="B21:D21"/>
    <mergeCell ref="B22:D22"/>
    <mergeCell ref="B23:D23"/>
    <mergeCell ref="B24:D24"/>
    <mergeCell ref="B25:D25"/>
    <mergeCell ref="B26:D26"/>
    <mergeCell ref="B27:D27"/>
    <mergeCell ref="B33:D33"/>
    <mergeCell ref="B34:D34"/>
    <mergeCell ref="B28:D28"/>
    <mergeCell ref="B29:D29"/>
    <mergeCell ref="B30:D30"/>
    <mergeCell ref="B31:D31"/>
    <mergeCell ref="B32:D32"/>
  </mergeCells>
  <dataValidations count="1">
    <dataValidation allowBlank="1" showInputMessage="1" showErrorMessage="1" promptTitle="Date Format" prompt="MM/D/YYYY_x000a_MM/DD/YYYY" sqref="F13:G42" xr:uid="{7535FB76-063D-4DB0-84CA-7B0C81DC170C}"/>
  </dataValidations>
  <hyperlinks>
    <hyperlink ref="E8" r:id="rId1" xr:uid="{FB476E29-F01A-4F5E-A6E2-056CBDEB1D1F}"/>
    <hyperlink ref="E52" r:id="rId2" xr:uid="{7A5EFFBC-D50E-4C80-A18F-27564A0A18E4}"/>
  </hyperlinks>
  <printOptions horizontalCentered="1" verticalCentered="1"/>
  <pageMargins left="0.3" right="0.3" top="0.2" bottom="0.2"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638175</xdr:colOff>
                    <xdr:row>12</xdr:row>
                    <xdr:rowOff>19050</xdr:rowOff>
                  </from>
                  <to>
                    <xdr:col>4</xdr:col>
                    <xdr:colOff>1390650</xdr:colOff>
                    <xdr:row>12</xdr:row>
                    <xdr:rowOff>238125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4</xdr:col>
                    <xdr:colOff>638175</xdr:colOff>
                    <xdr:row>13</xdr:row>
                    <xdr:rowOff>19050</xdr:rowOff>
                  </from>
                  <to>
                    <xdr:col>4</xdr:col>
                    <xdr:colOff>1390650</xdr:colOff>
                    <xdr:row>13</xdr:row>
                    <xdr:rowOff>238125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4</xdr:col>
                    <xdr:colOff>638175</xdr:colOff>
                    <xdr:row>14</xdr:row>
                    <xdr:rowOff>19050</xdr:rowOff>
                  </from>
                  <to>
                    <xdr:col>4</xdr:col>
                    <xdr:colOff>1390650</xdr:colOff>
                    <xdr:row>14</xdr:row>
                    <xdr:rowOff>238125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4</xdr:col>
                    <xdr:colOff>638175</xdr:colOff>
                    <xdr:row>15</xdr:row>
                    <xdr:rowOff>19050</xdr:rowOff>
                  </from>
                  <to>
                    <xdr:col>4</xdr:col>
                    <xdr:colOff>1390650</xdr:colOff>
                    <xdr:row>15</xdr:row>
                    <xdr:rowOff>238125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4</xdr:col>
                    <xdr:colOff>638175</xdr:colOff>
                    <xdr:row>16</xdr:row>
                    <xdr:rowOff>19050</xdr:rowOff>
                  </from>
                  <to>
                    <xdr:col>4</xdr:col>
                    <xdr:colOff>1390650</xdr:colOff>
                    <xdr:row>16</xdr:row>
                    <xdr:rowOff>238125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4</xdr:col>
                    <xdr:colOff>638175</xdr:colOff>
                    <xdr:row>17</xdr:row>
                    <xdr:rowOff>19050</xdr:rowOff>
                  </from>
                  <to>
                    <xdr:col>4</xdr:col>
                    <xdr:colOff>1390650</xdr:colOff>
                    <xdr:row>17</xdr:row>
                    <xdr:rowOff>238125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4</xdr:col>
                    <xdr:colOff>638175</xdr:colOff>
                    <xdr:row>18</xdr:row>
                    <xdr:rowOff>19050</xdr:rowOff>
                  </from>
                  <to>
                    <xdr:col>4</xdr:col>
                    <xdr:colOff>1390650</xdr:colOff>
                    <xdr:row>18</xdr:row>
                    <xdr:rowOff>238125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4</xdr:col>
                    <xdr:colOff>638175</xdr:colOff>
                    <xdr:row>19</xdr:row>
                    <xdr:rowOff>19050</xdr:rowOff>
                  </from>
                  <to>
                    <xdr:col>4</xdr:col>
                    <xdr:colOff>1390650</xdr:colOff>
                    <xdr:row>19</xdr:row>
                    <xdr:rowOff>238125</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4</xdr:col>
                    <xdr:colOff>638175</xdr:colOff>
                    <xdr:row>20</xdr:row>
                    <xdr:rowOff>19050</xdr:rowOff>
                  </from>
                  <to>
                    <xdr:col>4</xdr:col>
                    <xdr:colOff>1390650</xdr:colOff>
                    <xdr:row>20</xdr:row>
                    <xdr:rowOff>238125</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4</xdr:col>
                    <xdr:colOff>638175</xdr:colOff>
                    <xdr:row>21</xdr:row>
                    <xdr:rowOff>19050</xdr:rowOff>
                  </from>
                  <to>
                    <xdr:col>4</xdr:col>
                    <xdr:colOff>1390650</xdr:colOff>
                    <xdr:row>21</xdr:row>
                    <xdr:rowOff>238125</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4</xdr:col>
                    <xdr:colOff>638175</xdr:colOff>
                    <xdr:row>22</xdr:row>
                    <xdr:rowOff>19050</xdr:rowOff>
                  </from>
                  <to>
                    <xdr:col>4</xdr:col>
                    <xdr:colOff>1390650</xdr:colOff>
                    <xdr:row>22</xdr:row>
                    <xdr:rowOff>238125</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4</xdr:col>
                    <xdr:colOff>638175</xdr:colOff>
                    <xdr:row>23</xdr:row>
                    <xdr:rowOff>19050</xdr:rowOff>
                  </from>
                  <to>
                    <xdr:col>4</xdr:col>
                    <xdr:colOff>1390650</xdr:colOff>
                    <xdr:row>23</xdr:row>
                    <xdr:rowOff>238125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xdr:col>
                    <xdr:colOff>638175</xdr:colOff>
                    <xdr:row>24</xdr:row>
                    <xdr:rowOff>19050</xdr:rowOff>
                  </from>
                  <to>
                    <xdr:col>4</xdr:col>
                    <xdr:colOff>1390650</xdr:colOff>
                    <xdr:row>24</xdr:row>
                    <xdr:rowOff>238125</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4</xdr:col>
                    <xdr:colOff>638175</xdr:colOff>
                    <xdr:row>25</xdr:row>
                    <xdr:rowOff>19050</xdr:rowOff>
                  </from>
                  <to>
                    <xdr:col>4</xdr:col>
                    <xdr:colOff>1390650</xdr:colOff>
                    <xdr:row>25</xdr:row>
                    <xdr:rowOff>238125</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4</xdr:col>
                    <xdr:colOff>638175</xdr:colOff>
                    <xdr:row>26</xdr:row>
                    <xdr:rowOff>19050</xdr:rowOff>
                  </from>
                  <to>
                    <xdr:col>4</xdr:col>
                    <xdr:colOff>1390650</xdr:colOff>
                    <xdr:row>26</xdr:row>
                    <xdr:rowOff>238125</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4</xdr:col>
                    <xdr:colOff>638175</xdr:colOff>
                    <xdr:row>27</xdr:row>
                    <xdr:rowOff>19050</xdr:rowOff>
                  </from>
                  <to>
                    <xdr:col>4</xdr:col>
                    <xdr:colOff>1390650</xdr:colOff>
                    <xdr:row>27</xdr:row>
                    <xdr:rowOff>238125</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4</xdr:col>
                    <xdr:colOff>638175</xdr:colOff>
                    <xdr:row>28</xdr:row>
                    <xdr:rowOff>19050</xdr:rowOff>
                  </from>
                  <to>
                    <xdr:col>4</xdr:col>
                    <xdr:colOff>1390650</xdr:colOff>
                    <xdr:row>28</xdr:row>
                    <xdr:rowOff>238125</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4</xdr:col>
                    <xdr:colOff>638175</xdr:colOff>
                    <xdr:row>29</xdr:row>
                    <xdr:rowOff>19050</xdr:rowOff>
                  </from>
                  <to>
                    <xdr:col>4</xdr:col>
                    <xdr:colOff>1390650</xdr:colOff>
                    <xdr:row>29</xdr:row>
                    <xdr:rowOff>238125</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4</xdr:col>
                    <xdr:colOff>638175</xdr:colOff>
                    <xdr:row>30</xdr:row>
                    <xdr:rowOff>19050</xdr:rowOff>
                  </from>
                  <to>
                    <xdr:col>4</xdr:col>
                    <xdr:colOff>1390650</xdr:colOff>
                    <xdr:row>30</xdr:row>
                    <xdr:rowOff>238125</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4</xdr:col>
                    <xdr:colOff>638175</xdr:colOff>
                    <xdr:row>31</xdr:row>
                    <xdr:rowOff>19050</xdr:rowOff>
                  </from>
                  <to>
                    <xdr:col>4</xdr:col>
                    <xdr:colOff>1390650</xdr:colOff>
                    <xdr:row>31</xdr:row>
                    <xdr:rowOff>238125</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4</xdr:col>
                    <xdr:colOff>638175</xdr:colOff>
                    <xdr:row>32</xdr:row>
                    <xdr:rowOff>19050</xdr:rowOff>
                  </from>
                  <to>
                    <xdr:col>4</xdr:col>
                    <xdr:colOff>1390650</xdr:colOff>
                    <xdr:row>32</xdr:row>
                    <xdr:rowOff>238125</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4</xdr:col>
                    <xdr:colOff>638175</xdr:colOff>
                    <xdr:row>33</xdr:row>
                    <xdr:rowOff>19050</xdr:rowOff>
                  </from>
                  <to>
                    <xdr:col>4</xdr:col>
                    <xdr:colOff>1390650</xdr:colOff>
                    <xdr:row>33</xdr:row>
                    <xdr:rowOff>238125</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4</xdr:col>
                    <xdr:colOff>638175</xdr:colOff>
                    <xdr:row>34</xdr:row>
                    <xdr:rowOff>19050</xdr:rowOff>
                  </from>
                  <to>
                    <xdr:col>4</xdr:col>
                    <xdr:colOff>1390650</xdr:colOff>
                    <xdr:row>34</xdr:row>
                    <xdr:rowOff>238125</xdr:rowOff>
                  </to>
                </anchor>
              </controlPr>
            </control>
          </mc:Choice>
        </mc:AlternateContent>
        <mc:AlternateContent xmlns:mc="http://schemas.openxmlformats.org/markup-compatibility/2006">
          <mc:Choice Requires="x14">
            <control shapeId="1048" r:id="rId29" name="Check Box 24">
              <controlPr defaultSize="0" autoFill="0" autoLine="0" autoPict="0">
                <anchor moveWithCells="1">
                  <from>
                    <xdr:col>4</xdr:col>
                    <xdr:colOff>638175</xdr:colOff>
                    <xdr:row>35</xdr:row>
                    <xdr:rowOff>19050</xdr:rowOff>
                  </from>
                  <to>
                    <xdr:col>4</xdr:col>
                    <xdr:colOff>1390650</xdr:colOff>
                    <xdr:row>35</xdr:row>
                    <xdr:rowOff>238125</xdr:rowOff>
                  </to>
                </anchor>
              </controlPr>
            </control>
          </mc:Choice>
        </mc:AlternateContent>
        <mc:AlternateContent xmlns:mc="http://schemas.openxmlformats.org/markup-compatibility/2006">
          <mc:Choice Requires="x14">
            <control shapeId="1049" r:id="rId30" name="Check Box 25">
              <controlPr defaultSize="0" autoFill="0" autoLine="0" autoPict="0">
                <anchor moveWithCells="1">
                  <from>
                    <xdr:col>4</xdr:col>
                    <xdr:colOff>638175</xdr:colOff>
                    <xdr:row>36</xdr:row>
                    <xdr:rowOff>19050</xdr:rowOff>
                  </from>
                  <to>
                    <xdr:col>4</xdr:col>
                    <xdr:colOff>1390650</xdr:colOff>
                    <xdr:row>36</xdr:row>
                    <xdr:rowOff>238125</xdr:rowOff>
                  </to>
                </anchor>
              </controlPr>
            </control>
          </mc:Choice>
        </mc:AlternateContent>
        <mc:AlternateContent xmlns:mc="http://schemas.openxmlformats.org/markup-compatibility/2006">
          <mc:Choice Requires="x14">
            <control shapeId="1050" r:id="rId31" name="Check Box 26">
              <controlPr defaultSize="0" autoFill="0" autoLine="0" autoPict="0">
                <anchor moveWithCells="1">
                  <from>
                    <xdr:col>4</xdr:col>
                    <xdr:colOff>638175</xdr:colOff>
                    <xdr:row>37</xdr:row>
                    <xdr:rowOff>19050</xdr:rowOff>
                  </from>
                  <to>
                    <xdr:col>4</xdr:col>
                    <xdr:colOff>1390650</xdr:colOff>
                    <xdr:row>37</xdr:row>
                    <xdr:rowOff>238125</xdr:rowOff>
                  </to>
                </anchor>
              </controlPr>
            </control>
          </mc:Choice>
        </mc:AlternateContent>
        <mc:AlternateContent xmlns:mc="http://schemas.openxmlformats.org/markup-compatibility/2006">
          <mc:Choice Requires="x14">
            <control shapeId="1051" r:id="rId32" name="Check Box 27">
              <controlPr defaultSize="0" autoFill="0" autoLine="0" autoPict="0">
                <anchor moveWithCells="1">
                  <from>
                    <xdr:col>4</xdr:col>
                    <xdr:colOff>638175</xdr:colOff>
                    <xdr:row>38</xdr:row>
                    <xdr:rowOff>19050</xdr:rowOff>
                  </from>
                  <to>
                    <xdr:col>4</xdr:col>
                    <xdr:colOff>1390650</xdr:colOff>
                    <xdr:row>38</xdr:row>
                    <xdr:rowOff>238125</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4</xdr:col>
                    <xdr:colOff>638175</xdr:colOff>
                    <xdr:row>39</xdr:row>
                    <xdr:rowOff>19050</xdr:rowOff>
                  </from>
                  <to>
                    <xdr:col>4</xdr:col>
                    <xdr:colOff>1390650</xdr:colOff>
                    <xdr:row>39</xdr:row>
                    <xdr:rowOff>238125</xdr:rowOff>
                  </to>
                </anchor>
              </controlPr>
            </control>
          </mc:Choice>
        </mc:AlternateContent>
        <mc:AlternateContent xmlns:mc="http://schemas.openxmlformats.org/markup-compatibility/2006">
          <mc:Choice Requires="x14">
            <control shapeId="1053" r:id="rId34" name="Check Box 29">
              <controlPr defaultSize="0" autoFill="0" autoLine="0" autoPict="0">
                <anchor moveWithCells="1">
                  <from>
                    <xdr:col>4</xdr:col>
                    <xdr:colOff>638175</xdr:colOff>
                    <xdr:row>40</xdr:row>
                    <xdr:rowOff>19050</xdr:rowOff>
                  </from>
                  <to>
                    <xdr:col>4</xdr:col>
                    <xdr:colOff>1390650</xdr:colOff>
                    <xdr:row>40</xdr:row>
                    <xdr:rowOff>238125</xdr:rowOff>
                  </to>
                </anchor>
              </controlPr>
            </control>
          </mc:Choice>
        </mc:AlternateContent>
        <mc:AlternateContent xmlns:mc="http://schemas.openxmlformats.org/markup-compatibility/2006">
          <mc:Choice Requires="x14">
            <control shapeId="1054" r:id="rId35" name="Check Box 30">
              <controlPr defaultSize="0" autoFill="0" autoLine="0" autoPict="0">
                <anchor moveWithCells="1">
                  <from>
                    <xdr:col>4</xdr:col>
                    <xdr:colOff>638175</xdr:colOff>
                    <xdr:row>41</xdr:row>
                    <xdr:rowOff>19050</xdr:rowOff>
                  </from>
                  <to>
                    <xdr:col>4</xdr:col>
                    <xdr:colOff>1390650</xdr:colOff>
                    <xdr:row>41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MONTH" error="Please select a MONTH from the drop down menu or manually type the full name of the MONTH._x000a_" promptTitle="Month" prompt="Utilize the drop down menu _x000a_or manually type the MONTH of the invoice:_x000a__x000a_JANUARY, FEBRUARY, MARCH, APRIL, MAY, JUNE, JULY, AUGUST, SEPTEMBER, OCTOBER, NOVEMBER, DECEMBER" xr:uid="{D75F9C81-2976-4778-A323-936E1432E90F}">
          <x14:formula1>
            <xm:f>'List Tables'!$A$1:$A$12</xm:f>
          </x14:formula1>
          <xm:sqref>F11</xm:sqref>
        </x14:dataValidation>
        <x14:dataValidation type="list" allowBlank="1" showInputMessage="1" showErrorMessage="1" errorTitle="Invalid YEAR" error="Please select a YEAR from the drop down menu or manually type the four (4) digit YEAR of the invoice._x000a_" promptTitle="Year" prompt="Utilize the drop down menu _x000a_or manually type the YEAR of the invoice:_x000a__x000a_2022, 2023, 2024, 2025, 2026, 2027, 2028, 2029, 2030, 2031, 2032" xr:uid="{731B9884-EDF0-437D-8CD1-3CEF40A1C77C}">
          <x14:formula1>
            <xm:f>'List Tables'!$N$2:$N$12</xm:f>
          </x14:formula1>
          <xm:sqref>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2759-12C7-4D4B-A62E-A02ADC39BE87}">
  <dimension ref="A1:Z32"/>
  <sheetViews>
    <sheetView workbookViewId="0">
      <selection activeCell="A14" sqref="A14"/>
    </sheetView>
  </sheetViews>
  <sheetFormatPr defaultRowHeight="15" x14ac:dyDescent="0.25"/>
  <cols>
    <col min="1" max="1" width="9.7109375" style="25" bestFit="1" customWidth="1"/>
    <col min="2" max="16384" width="9.140625" style="25"/>
  </cols>
  <sheetData>
    <row r="1" spans="1:26" x14ac:dyDescent="0.25">
      <c r="A1" s="25" t="s">
        <v>8</v>
      </c>
      <c r="B1" s="26">
        <v>44562</v>
      </c>
      <c r="C1" s="26">
        <f>B1+365</f>
        <v>44927</v>
      </c>
      <c r="D1" s="27">
        <f t="shared" ref="D1" si="0">C1+365</f>
        <v>45292</v>
      </c>
      <c r="E1" s="26">
        <f>D1+366</f>
        <v>45658</v>
      </c>
      <c r="F1" s="26">
        <f t="shared" ref="F1:H1" si="1">E1+365</f>
        <v>46023</v>
      </c>
      <c r="G1" s="26">
        <f t="shared" si="1"/>
        <v>46388</v>
      </c>
      <c r="H1" s="27">
        <f t="shared" si="1"/>
        <v>46753</v>
      </c>
      <c r="I1" s="26">
        <f>H1+366</f>
        <v>47119</v>
      </c>
      <c r="J1" s="26">
        <f t="shared" ref="J1:L1" si="2">I1+365</f>
        <v>47484</v>
      </c>
      <c r="K1" s="26">
        <f t="shared" si="2"/>
        <v>47849</v>
      </c>
      <c r="L1" s="27">
        <f t="shared" si="2"/>
        <v>48214</v>
      </c>
      <c r="M1" s="26"/>
      <c r="Z1" s="26"/>
    </row>
    <row r="2" spans="1:26" x14ac:dyDescent="0.25">
      <c r="A2" s="25" t="s">
        <v>9</v>
      </c>
      <c r="B2" s="26">
        <v>44593</v>
      </c>
      <c r="C2" s="26">
        <f t="shared" ref="C2" si="3">B2+365</f>
        <v>44958</v>
      </c>
      <c r="D2" s="27">
        <f>C2+365</f>
        <v>45323</v>
      </c>
      <c r="E2" s="26">
        <f>D2+366</f>
        <v>45689</v>
      </c>
      <c r="F2" s="26">
        <f t="shared" ref="F2:G2" si="4">E2+365</f>
        <v>46054</v>
      </c>
      <c r="G2" s="26">
        <f t="shared" si="4"/>
        <v>46419</v>
      </c>
      <c r="H2" s="27">
        <v>46419</v>
      </c>
      <c r="I2" s="26">
        <f t="shared" ref="I2:K2" si="5">H2+365</f>
        <v>46784</v>
      </c>
      <c r="J2" s="26">
        <f>I2+366</f>
        <v>47150</v>
      </c>
      <c r="K2" s="26">
        <f t="shared" si="5"/>
        <v>47515</v>
      </c>
      <c r="L2" s="27">
        <f>K2+365</f>
        <v>47880</v>
      </c>
      <c r="M2" s="26"/>
      <c r="N2" s="28">
        <v>2022</v>
      </c>
      <c r="O2" s="25">
        <v>2</v>
      </c>
      <c r="Z2" s="26"/>
    </row>
    <row r="3" spans="1:26" x14ac:dyDescent="0.25">
      <c r="A3" s="25" t="s">
        <v>10</v>
      </c>
      <c r="B3" s="26">
        <v>44621</v>
      </c>
      <c r="C3" s="26">
        <f t="shared" ref="C3" si="6">B3+365</f>
        <v>44986</v>
      </c>
      <c r="D3" s="27">
        <f>C3+366</f>
        <v>45352</v>
      </c>
      <c r="E3" s="26">
        <f t="shared" ref="E3:G3" si="7">D3+365</f>
        <v>45717</v>
      </c>
      <c r="F3" s="26">
        <f t="shared" si="7"/>
        <v>46082</v>
      </c>
      <c r="G3" s="26">
        <f t="shared" si="7"/>
        <v>46447</v>
      </c>
      <c r="H3" s="27">
        <f t="shared" ref="H3:H12" si="8">G3+366</f>
        <v>46813</v>
      </c>
      <c r="I3" s="26">
        <f t="shared" ref="I3:K3" si="9">H3+365</f>
        <v>47178</v>
      </c>
      <c r="J3" s="26">
        <f t="shared" si="9"/>
        <v>47543</v>
      </c>
      <c r="K3" s="26">
        <f t="shared" si="9"/>
        <v>47908</v>
      </c>
      <c r="L3" s="27">
        <f t="shared" ref="L3:L12" si="10">K3+366</f>
        <v>48274</v>
      </c>
      <c r="M3" s="26"/>
      <c r="N3" s="28">
        <v>2023</v>
      </c>
      <c r="O3" s="25">
        <v>3</v>
      </c>
      <c r="Z3" s="26"/>
    </row>
    <row r="4" spans="1:26" x14ac:dyDescent="0.25">
      <c r="A4" s="25" t="s">
        <v>11</v>
      </c>
      <c r="B4" s="26">
        <v>44652</v>
      </c>
      <c r="C4" s="26">
        <f t="shared" ref="C4" si="11">B4+365</f>
        <v>45017</v>
      </c>
      <c r="D4" s="27">
        <f t="shared" ref="D4:D12" si="12">C4+366</f>
        <v>45383</v>
      </c>
      <c r="E4" s="26">
        <f t="shared" ref="E4:G4" si="13">D4+365</f>
        <v>45748</v>
      </c>
      <c r="F4" s="26">
        <f t="shared" si="13"/>
        <v>46113</v>
      </c>
      <c r="G4" s="26">
        <f t="shared" si="13"/>
        <v>46478</v>
      </c>
      <c r="H4" s="27">
        <f t="shared" si="8"/>
        <v>46844</v>
      </c>
      <c r="I4" s="26">
        <f t="shared" ref="I4:K4" si="14">H4+365</f>
        <v>47209</v>
      </c>
      <c r="J4" s="26">
        <f t="shared" si="14"/>
        <v>47574</v>
      </c>
      <c r="K4" s="26">
        <f t="shared" si="14"/>
        <v>47939</v>
      </c>
      <c r="L4" s="27">
        <f t="shared" si="10"/>
        <v>48305</v>
      </c>
      <c r="M4" s="26"/>
      <c r="N4" s="29">
        <v>2024</v>
      </c>
      <c r="O4" s="30">
        <v>4</v>
      </c>
      <c r="P4" s="30" t="s">
        <v>24</v>
      </c>
      <c r="Z4" s="26"/>
    </row>
    <row r="5" spans="1:26" x14ac:dyDescent="0.25">
      <c r="A5" s="25" t="s">
        <v>12</v>
      </c>
      <c r="B5" s="26">
        <v>44682</v>
      </c>
      <c r="C5" s="26">
        <f t="shared" ref="C5" si="15">B5+365</f>
        <v>45047</v>
      </c>
      <c r="D5" s="27">
        <f t="shared" si="12"/>
        <v>45413</v>
      </c>
      <c r="E5" s="26">
        <f t="shared" ref="E5:G5" si="16">D5+365</f>
        <v>45778</v>
      </c>
      <c r="F5" s="26">
        <f t="shared" si="16"/>
        <v>46143</v>
      </c>
      <c r="G5" s="26">
        <f t="shared" si="16"/>
        <v>46508</v>
      </c>
      <c r="H5" s="27">
        <f t="shared" si="8"/>
        <v>46874</v>
      </c>
      <c r="I5" s="26">
        <f t="shared" ref="I5:K5" si="17">H5+365</f>
        <v>47239</v>
      </c>
      <c r="J5" s="26">
        <f t="shared" si="17"/>
        <v>47604</v>
      </c>
      <c r="K5" s="26">
        <f t="shared" si="17"/>
        <v>47969</v>
      </c>
      <c r="L5" s="27">
        <f t="shared" si="10"/>
        <v>48335</v>
      </c>
      <c r="M5" s="26"/>
      <c r="N5" s="28">
        <v>2025</v>
      </c>
      <c r="O5" s="25">
        <v>5</v>
      </c>
      <c r="Z5" s="26"/>
    </row>
    <row r="6" spans="1:26" x14ac:dyDescent="0.25">
      <c r="A6" s="25" t="s">
        <v>13</v>
      </c>
      <c r="B6" s="26">
        <v>44713</v>
      </c>
      <c r="C6" s="26">
        <f t="shared" ref="C6" si="18">B6+365</f>
        <v>45078</v>
      </c>
      <c r="D6" s="27">
        <f t="shared" si="12"/>
        <v>45444</v>
      </c>
      <c r="E6" s="26">
        <f t="shared" ref="E6:G6" si="19">D6+365</f>
        <v>45809</v>
      </c>
      <c r="F6" s="26">
        <f t="shared" si="19"/>
        <v>46174</v>
      </c>
      <c r="G6" s="26">
        <f t="shared" si="19"/>
        <v>46539</v>
      </c>
      <c r="H6" s="27">
        <f t="shared" si="8"/>
        <v>46905</v>
      </c>
      <c r="I6" s="26">
        <f t="shared" ref="I6:K6" si="20">H6+365</f>
        <v>47270</v>
      </c>
      <c r="J6" s="26">
        <f t="shared" si="20"/>
        <v>47635</v>
      </c>
      <c r="K6" s="26">
        <f t="shared" si="20"/>
        <v>48000</v>
      </c>
      <c r="L6" s="27">
        <f t="shared" si="10"/>
        <v>48366</v>
      </c>
      <c r="M6" s="26"/>
      <c r="N6" s="28">
        <v>2026</v>
      </c>
      <c r="O6" s="25">
        <v>6</v>
      </c>
      <c r="Z6" s="26"/>
    </row>
    <row r="7" spans="1:26" x14ac:dyDescent="0.25">
      <c r="A7" s="25" t="s">
        <v>14</v>
      </c>
      <c r="B7" s="26">
        <v>44743</v>
      </c>
      <c r="C7" s="26">
        <f t="shared" ref="C7" si="21">B7+365</f>
        <v>45108</v>
      </c>
      <c r="D7" s="27">
        <f t="shared" si="12"/>
        <v>45474</v>
      </c>
      <c r="E7" s="26">
        <f t="shared" ref="E7:G7" si="22">D7+365</f>
        <v>45839</v>
      </c>
      <c r="F7" s="26">
        <f t="shared" si="22"/>
        <v>46204</v>
      </c>
      <c r="G7" s="26">
        <f t="shared" si="22"/>
        <v>46569</v>
      </c>
      <c r="H7" s="27">
        <f t="shared" si="8"/>
        <v>46935</v>
      </c>
      <c r="I7" s="26">
        <f t="shared" ref="I7:K7" si="23">H7+365</f>
        <v>47300</v>
      </c>
      <c r="J7" s="26">
        <f t="shared" si="23"/>
        <v>47665</v>
      </c>
      <c r="K7" s="26">
        <f t="shared" si="23"/>
        <v>48030</v>
      </c>
      <c r="L7" s="27">
        <f t="shared" si="10"/>
        <v>48396</v>
      </c>
      <c r="M7" s="26"/>
      <c r="N7" s="28">
        <v>2027</v>
      </c>
      <c r="O7" s="25">
        <v>7</v>
      </c>
      <c r="Z7" s="26"/>
    </row>
    <row r="8" spans="1:26" x14ac:dyDescent="0.25">
      <c r="A8" s="25" t="s">
        <v>15</v>
      </c>
      <c r="B8" s="26">
        <v>44774</v>
      </c>
      <c r="C8" s="26">
        <f t="shared" ref="C8" si="24">B8+365</f>
        <v>45139</v>
      </c>
      <c r="D8" s="27">
        <f t="shared" si="12"/>
        <v>45505</v>
      </c>
      <c r="E8" s="26">
        <f t="shared" ref="E8:G8" si="25">D8+365</f>
        <v>45870</v>
      </c>
      <c r="F8" s="26">
        <f t="shared" si="25"/>
        <v>46235</v>
      </c>
      <c r="G8" s="26">
        <f t="shared" si="25"/>
        <v>46600</v>
      </c>
      <c r="H8" s="27">
        <f t="shared" si="8"/>
        <v>46966</v>
      </c>
      <c r="I8" s="26">
        <f t="shared" ref="I8:K8" si="26">H8+365</f>
        <v>47331</v>
      </c>
      <c r="J8" s="26">
        <f t="shared" si="26"/>
        <v>47696</v>
      </c>
      <c r="K8" s="26">
        <f t="shared" si="26"/>
        <v>48061</v>
      </c>
      <c r="L8" s="27">
        <f t="shared" si="10"/>
        <v>48427</v>
      </c>
      <c r="M8" s="26"/>
      <c r="N8" s="29">
        <v>2028</v>
      </c>
      <c r="O8" s="30">
        <v>8</v>
      </c>
      <c r="P8" s="30" t="s">
        <v>24</v>
      </c>
      <c r="Z8" s="26"/>
    </row>
    <row r="9" spans="1:26" x14ac:dyDescent="0.25">
      <c r="A9" s="25" t="s">
        <v>7</v>
      </c>
      <c r="B9" s="26">
        <v>44805</v>
      </c>
      <c r="C9" s="26">
        <f t="shared" ref="C9" si="27">B9+365</f>
        <v>45170</v>
      </c>
      <c r="D9" s="27">
        <f t="shared" si="12"/>
        <v>45536</v>
      </c>
      <c r="E9" s="26">
        <f t="shared" ref="E9:G9" si="28">D9+365</f>
        <v>45901</v>
      </c>
      <c r="F9" s="26">
        <f t="shared" si="28"/>
        <v>46266</v>
      </c>
      <c r="G9" s="26">
        <f t="shared" si="28"/>
        <v>46631</v>
      </c>
      <c r="H9" s="27">
        <f t="shared" si="8"/>
        <v>46997</v>
      </c>
      <c r="I9" s="26">
        <f t="shared" ref="I9:K9" si="29">H9+365</f>
        <v>47362</v>
      </c>
      <c r="J9" s="26">
        <f t="shared" si="29"/>
        <v>47727</v>
      </c>
      <c r="K9" s="26">
        <f t="shared" si="29"/>
        <v>48092</v>
      </c>
      <c r="L9" s="27">
        <f t="shared" si="10"/>
        <v>48458</v>
      </c>
      <c r="M9" s="26"/>
      <c r="N9" s="28">
        <v>2029</v>
      </c>
      <c r="O9" s="25">
        <v>9</v>
      </c>
      <c r="Z9" s="26"/>
    </row>
    <row r="10" spans="1:26" x14ac:dyDescent="0.25">
      <c r="A10" s="25" t="s">
        <v>16</v>
      </c>
      <c r="B10" s="26">
        <v>44835</v>
      </c>
      <c r="C10" s="26">
        <f t="shared" ref="C10" si="30">B10+365</f>
        <v>45200</v>
      </c>
      <c r="D10" s="27">
        <f t="shared" si="12"/>
        <v>45566</v>
      </c>
      <c r="E10" s="26">
        <f t="shared" ref="E10:G10" si="31">D10+365</f>
        <v>45931</v>
      </c>
      <c r="F10" s="26">
        <f t="shared" si="31"/>
        <v>46296</v>
      </c>
      <c r="G10" s="26">
        <f t="shared" si="31"/>
        <v>46661</v>
      </c>
      <c r="H10" s="27">
        <f t="shared" si="8"/>
        <v>47027</v>
      </c>
      <c r="I10" s="26">
        <f t="shared" ref="I10:K10" si="32">H10+365</f>
        <v>47392</v>
      </c>
      <c r="J10" s="26">
        <f t="shared" si="32"/>
        <v>47757</v>
      </c>
      <c r="K10" s="26">
        <f t="shared" si="32"/>
        <v>48122</v>
      </c>
      <c r="L10" s="27">
        <f t="shared" si="10"/>
        <v>48488</v>
      </c>
      <c r="M10" s="26"/>
      <c r="N10" s="28">
        <v>2030</v>
      </c>
      <c r="O10" s="25">
        <v>10</v>
      </c>
      <c r="Z10" s="26"/>
    </row>
    <row r="11" spans="1:26" x14ac:dyDescent="0.25">
      <c r="A11" s="25" t="s">
        <v>17</v>
      </c>
      <c r="B11" s="26">
        <v>44866</v>
      </c>
      <c r="C11" s="26">
        <f t="shared" ref="C11" si="33">B11+365</f>
        <v>45231</v>
      </c>
      <c r="D11" s="27">
        <f t="shared" si="12"/>
        <v>45597</v>
      </c>
      <c r="E11" s="26">
        <f t="shared" ref="E11:G11" si="34">D11+365</f>
        <v>45962</v>
      </c>
      <c r="F11" s="26">
        <f t="shared" si="34"/>
        <v>46327</v>
      </c>
      <c r="G11" s="26">
        <f t="shared" si="34"/>
        <v>46692</v>
      </c>
      <c r="H11" s="27">
        <f t="shared" si="8"/>
        <v>47058</v>
      </c>
      <c r="I11" s="26">
        <f t="shared" ref="I11:K11" si="35">H11+365</f>
        <v>47423</v>
      </c>
      <c r="J11" s="26">
        <f t="shared" si="35"/>
        <v>47788</v>
      </c>
      <c r="K11" s="26">
        <f t="shared" si="35"/>
        <v>48153</v>
      </c>
      <c r="L11" s="27">
        <f t="shared" si="10"/>
        <v>48519</v>
      </c>
      <c r="M11" s="26"/>
      <c r="N11" s="28">
        <v>2031</v>
      </c>
      <c r="O11" s="25">
        <v>11</v>
      </c>
      <c r="Z11" s="26"/>
    </row>
    <row r="12" spans="1:26" x14ac:dyDescent="0.25">
      <c r="A12" s="25" t="s">
        <v>18</v>
      </c>
      <c r="B12" s="26">
        <v>44896</v>
      </c>
      <c r="C12" s="26">
        <f t="shared" ref="C12" si="36">B12+365</f>
        <v>45261</v>
      </c>
      <c r="D12" s="27">
        <f t="shared" si="12"/>
        <v>45627</v>
      </c>
      <c r="E12" s="26">
        <f t="shared" ref="E12:G12" si="37">D12+365</f>
        <v>45992</v>
      </c>
      <c r="F12" s="26">
        <f t="shared" si="37"/>
        <v>46357</v>
      </c>
      <c r="G12" s="26">
        <f t="shared" si="37"/>
        <v>46722</v>
      </c>
      <c r="H12" s="27">
        <f t="shared" si="8"/>
        <v>47088</v>
      </c>
      <c r="I12" s="26">
        <f t="shared" ref="I12:K12" si="38">H12+365</f>
        <v>47453</v>
      </c>
      <c r="J12" s="26">
        <f t="shared" si="38"/>
        <v>47818</v>
      </c>
      <c r="K12" s="26">
        <f t="shared" si="38"/>
        <v>48183</v>
      </c>
      <c r="L12" s="27">
        <f t="shared" si="10"/>
        <v>48549</v>
      </c>
      <c r="M12" s="26"/>
      <c r="N12" s="29">
        <v>2032</v>
      </c>
      <c r="O12" s="30">
        <v>12</v>
      </c>
      <c r="P12" s="30" t="s">
        <v>24</v>
      </c>
      <c r="Z12" s="26"/>
    </row>
    <row r="13" spans="1:26" s="28" customFormat="1" x14ac:dyDescent="0.25">
      <c r="B13" s="28">
        <v>2022</v>
      </c>
      <c r="C13" s="28">
        <v>2023</v>
      </c>
      <c r="D13" s="29">
        <v>2024</v>
      </c>
      <c r="E13" s="28">
        <v>2025</v>
      </c>
      <c r="F13" s="28">
        <v>2026</v>
      </c>
      <c r="G13" s="28">
        <v>2027</v>
      </c>
      <c r="H13" s="29">
        <v>2028</v>
      </c>
      <c r="I13" s="28">
        <v>2029</v>
      </c>
      <c r="J13" s="28">
        <v>2030</v>
      </c>
      <c r="K13" s="28">
        <v>2031</v>
      </c>
      <c r="L13" s="29">
        <v>2032</v>
      </c>
    </row>
    <row r="14" spans="1:26" x14ac:dyDescent="0.25">
      <c r="D14" s="30" t="s">
        <v>24</v>
      </c>
      <c r="H14" s="30" t="s">
        <v>24</v>
      </c>
      <c r="L14" s="30" t="s">
        <v>24</v>
      </c>
    </row>
    <row r="16" spans="1:26" x14ac:dyDescent="0.25">
      <c r="A16" s="25" t="s">
        <v>8</v>
      </c>
      <c r="B16" s="26">
        <f>B1+30</f>
        <v>44592</v>
      </c>
      <c r="C16" s="26">
        <f>B16+365</f>
        <v>44957</v>
      </c>
      <c r="D16" s="27">
        <f t="shared" ref="D16:L16" si="39">C16+365</f>
        <v>45322</v>
      </c>
      <c r="E16" s="26">
        <f>D16+366</f>
        <v>45688</v>
      </c>
      <c r="F16" s="26">
        <f t="shared" si="39"/>
        <v>46053</v>
      </c>
      <c r="G16" s="26">
        <f t="shared" si="39"/>
        <v>46418</v>
      </c>
      <c r="H16" s="27">
        <f t="shared" si="39"/>
        <v>46783</v>
      </c>
      <c r="I16" s="26">
        <f>H16+366</f>
        <v>47149</v>
      </c>
      <c r="J16" s="26">
        <f t="shared" si="39"/>
        <v>47514</v>
      </c>
      <c r="K16" s="26">
        <f t="shared" si="39"/>
        <v>47879</v>
      </c>
      <c r="L16" s="27">
        <f t="shared" si="39"/>
        <v>48244</v>
      </c>
    </row>
    <row r="17" spans="1:12" x14ac:dyDescent="0.25">
      <c r="A17" s="25" t="s">
        <v>9</v>
      </c>
      <c r="B17" s="26">
        <f>B2+27</f>
        <v>44620</v>
      </c>
      <c r="C17" s="26">
        <f t="shared" ref="C17:K27" si="40">B17+365</f>
        <v>44985</v>
      </c>
      <c r="D17" s="27">
        <f>C17+366</f>
        <v>45351</v>
      </c>
      <c r="E17" s="26">
        <f t="shared" si="40"/>
        <v>45716</v>
      </c>
      <c r="F17" s="26">
        <f t="shared" si="40"/>
        <v>46081</v>
      </c>
      <c r="G17" s="26">
        <f t="shared" si="40"/>
        <v>46446</v>
      </c>
      <c r="H17" s="27">
        <f>G17+366</f>
        <v>46812</v>
      </c>
      <c r="I17" s="26">
        <f t="shared" si="40"/>
        <v>47177</v>
      </c>
      <c r="J17" s="26">
        <f t="shared" si="40"/>
        <v>47542</v>
      </c>
      <c r="K17" s="26">
        <f t="shared" si="40"/>
        <v>47907</v>
      </c>
      <c r="L17" s="27">
        <f>K17+366</f>
        <v>48273</v>
      </c>
    </row>
    <row r="18" spans="1:12" x14ac:dyDescent="0.25">
      <c r="A18" s="25" t="s">
        <v>10</v>
      </c>
      <c r="B18" s="26">
        <f>B3+30</f>
        <v>44651</v>
      </c>
      <c r="C18" s="26">
        <f t="shared" si="40"/>
        <v>45016</v>
      </c>
      <c r="D18" s="27">
        <f>C18+366</f>
        <v>45382</v>
      </c>
      <c r="E18" s="26">
        <f t="shared" si="40"/>
        <v>45747</v>
      </c>
      <c r="F18" s="26">
        <f t="shared" si="40"/>
        <v>46112</v>
      </c>
      <c r="G18" s="26">
        <f t="shared" si="40"/>
        <v>46477</v>
      </c>
      <c r="H18" s="27">
        <f t="shared" ref="H18:H27" si="41">G18+366</f>
        <v>46843</v>
      </c>
      <c r="I18" s="26">
        <f t="shared" si="40"/>
        <v>47208</v>
      </c>
      <c r="J18" s="26">
        <f t="shared" si="40"/>
        <v>47573</v>
      </c>
      <c r="K18" s="26">
        <f t="shared" si="40"/>
        <v>47938</v>
      </c>
      <c r="L18" s="27">
        <f t="shared" ref="L18:L27" si="42">K18+366</f>
        <v>48304</v>
      </c>
    </row>
    <row r="19" spans="1:12" x14ac:dyDescent="0.25">
      <c r="A19" s="25" t="s">
        <v>11</v>
      </c>
      <c r="B19" s="26">
        <f>B4+29</f>
        <v>44681</v>
      </c>
      <c r="C19" s="26">
        <f t="shared" si="40"/>
        <v>45046</v>
      </c>
      <c r="D19" s="27">
        <f t="shared" ref="D19:D27" si="43">C19+366</f>
        <v>45412</v>
      </c>
      <c r="E19" s="26">
        <f t="shared" si="40"/>
        <v>45777</v>
      </c>
      <c r="F19" s="26">
        <f t="shared" si="40"/>
        <v>46142</v>
      </c>
      <c r="G19" s="26">
        <f t="shared" si="40"/>
        <v>46507</v>
      </c>
      <c r="H19" s="27">
        <f t="shared" si="41"/>
        <v>46873</v>
      </c>
      <c r="I19" s="26">
        <f t="shared" si="40"/>
        <v>47238</v>
      </c>
      <c r="J19" s="26">
        <f t="shared" si="40"/>
        <v>47603</v>
      </c>
      <c r="K19" s="26">
        <f t="shared" si="40"/>
        <v>47968</v>
      </c>
      <c r="L19" s="27">
        <f t="shared" si="42"/>
        <v>48334</v>
      </c>
    </row>
    <row r="20" spans="1:12" x14ac:dyDescent="0.25">
      <c r="A20" s="25" t="s">
        <v>12</v>
      </c>
      <c r="B20" s="26">
        <f>B5+30</f>
        <v>44712</v>
      </c>
      <c r="C20" s="26">
        <f t="shared" si="40"/>
        <v>45077</v>
      </c>
      <c r="D20" s="27">
        <f t="shared" si="43"/>
        <v>45443</v>
      </c>
      <c r="E20" s="26">
        <f t="shared" si="40"/>
        <v>45808</v>
      </c>
      <c r="F20" s="26">
        <f t="shared" si="40"/>
        <v>46173</v>
      </c>
      <c r="G20" s="26">
        <f t="shared" si="40"/>
        <v>46538</v>
      </c>
      <c r="H20" s="27">
        <f t="shared" si="41"/>
        <v>46904</v>
      </c>
      <c r="I20" s="26">
        <f t="shared" si="40"/>
        <v>47269</v>
      </c>
      <c r="J20" s="26">
        <f t="shared" si="40"/>
        <v>47634</v>
      </c>
      <c r="K20" s="26">
        <f t="shared" si="40"/>
        <v>47999</v>
      </c>
      <c r="L20" s="27">
        <f t="shared" si="42"/>
        <v>48365</v>
      </c>
    </row>
    <row r="21" spans="1:12" x14ac:dyDescent="0.25">
      <c r="A21" s="25" t="s">
        <v>13</v>
      </c>
      <c r="B21" s="26">
        <f>B6+29</f>
        <v>44742</v>
      </c>
      <c r="C21" s="26">
        <f t="shared" si="40"/>
        <v>45107</v>
      </c>
      <c r="D21" s="27">
        <f t="shared" si="43"/>
        <v>45473</v>
      </c>
      <c r="E21" s="26">
        <f t="shared" si="40"/>
        <v>45838</v>
      </c>
      <c r="F21" s="26">
        <f t="shared" si="40"/>
        <v>46203</v>
      </c>
      <c r="G21" s="26">
        <f t="shared" si="40"/>
        <v>46568</v>
      </c>
      <c r="H21" s="27">
        <f t="shared" si="41"/>
        <v>46934</v>
      </c>
      <c r="I21" s="26">
        <f t="shared" si="40"/>
        <v>47299</v>
      </c>
      <c r="J21" s="26">
        <f t="shared" si="40"/>
        <v>47664</v>
      </c>
      <c r="K21" s="26">
        <f t="shared" si="40"/>
        <v>48029</v>
      </c>
      <c r="L21" s="27">
        <f t="shared" si="42"/>
        <v>48395</v>
      </c>
    </row>
    <row r="22" spans="1:12" x14ac:dyDescent="0.25">
      <c r="A22" s="25" t="s">
        <v>14</v>
      </c>
      <c r="B22" s="26">
        <f>B7+30</f>
        <v>44773</v>
      </c>
      <c r="C22" s="26">
        <f t="shared" si="40"/>
        <v>45138</v>
      </c>
      <c r="D22" s="27">
        <f t="shared" si="43"/>
        <v>45504</v>
      </c>
      <c r="E22" s="26">
        <f t="shared" si="40"/>
        <v>45869</v>
      </c>
      <c r="F22" s="26">
        <f t="shared" si="40"/>
        <v>46234</v>
      </c>
      <c r="G22" s="26">
        <f t="shared" si="40"/>
        <v>46599</v>
      </c>
      <c r="H22" s="27">
        <f t="shared" si="41"/>
        <v>46965</v>
      </c>
      <c r="I22" s="26">
        <f t="shared" si="40"/>
        <v>47330</v>
      </c>
      <c r="J22" s="26">
        <f t="shared" si="40"/>
        <v>47695</v>
      </c>
      <c r="K22" s="26">
        <f t="shared" si="40"/>
        <v>48060</v>
      </c>
      <c r="L22" s="27">
        <f t="shared" si="42"/>
        <v>48426</v>
      </c>
    </row>
    <row r="23" spans="1:12" x14ac:dyDescent="0.25">
      <c r="A23" s="25" t="s">
        <v>15</v>
      </c>
      <c r="B23" s="26">
        <f>B8+30</f>
        <v>44804</v>
      </c>
      <c r="C23" s="26">
        <f t="shared" si="40"/>
        <v>45169</v>
      </c>
      <c r="D23" s="27">
        <f t="shared" si="43"/>
        <v>45535</v>
      </c>
      <c r="E23" s="26">
        <f t="shared" si="40"/>
        <v>45900</v>
      </c>
      <c r="F23" s="26">
        <f t="shared" si="40"/>
        <v>46265</v>
      </c>
      <c r="G23" s="26">
        <f t="shared" si="40"/>
        <v>46630</v>
      </c>
      <c r="H23" s="27">
        <f t="shared" si="41"/>
        <v>46996</v>
      </c>
      <c r="I23" s="26">
        <f t="shared" si="40"/>
        <v>47361</v>
      </c>
      <c r="J23" s="26">
        <f t="shared" si="40"/>
        <v>47726</v>
      </c>
      <c r="K23" s="26">
        <f t="shared" si="40"/>
        <v>48091</v>
      </c>
      <c r="L23" s="27">
        <f t="shared" si="42"/>
        <v>48457</v>
      </c>
    </row>
    <row r="24" spans="1:12" x14ac:dyDescent="0.25">
      <c r="A24" s="25" t="s">
        <v>7</v>
      </c>
      <c r="B24" s="26">
        <f>B9+29</f>
        <v>44834</v>
      </c>
      <c r="C24" s="26">
        <f t="shared" si="40"/>
        <v>45199</v>
      </c>
      <c r="D24" s="27">
        <f t="shared" si="43"/>
        <v>45565</v>
      </c>
      <c r="E24" s="26">
        <f t="shared" si="40"/>
        <v>45930</v>
      </c>
      <c r="F24" s="26">
        <f t="shared" si="40"/>
        <v>46295</v>
      </c>
      <c r="G24" s="26">
        <f t="shared" si="40"/>
        <v>46660</v>
      </c>
      <c r="H24" s="27">
        <f t="shared" si="41"/>
        <v>47026</v>
      </c>
      <c r="I24" s="26">
        <f t="shared" si="40"/>
        <v>47391</v>
      </c>
      <c r="J24" s="26">
        <f t="shared" si="40"/>
        <v>47756</v>
      </c>
      <c r="K24" s="26">
        <f t="shared" si="40"/>
        <v>48121</v>
      </c>
      <c r="L24" s="27">
        <f t="shared" si="42"/>
        <v>48487</v>
      </c>
    </row>
    <row r="25" spans="1:12" x14ac:dyDescent="0.25">
      <c r="A25" s="25" t="s">
        <v>16</v>
      </c>
      <c r="B25" s="26">
        <f>B10+30</f>
        <v>44865</v>
      </c>
      <c r="C25" s="26">
        <f t="shared" si="40"/>
        <v>45230</v>
      </c>
      <c r="D25" s="27">
        <f t="shared" si="43"/>
        <v>45596</v>
      </c>
      <c r="E25" s="26">
        <f t="shared" si="40"/>
        <v>45961</v>
      </c>
      <c r="F25" s="26">
        <f t="shared" si="40"/>
        <v>46326</v>
      </c>
      <c r="G25" s="26">
        <f t="shared" si="40"/>
        <v>46691</v>
      </c>
      <c r="H25" s="27">
        <f t="shared" si="41"/>
        <v>47057</v>
      </c>
      <c r="I25" s="26">
        <f t="shared" si="40"/>
        <v>47422</v>
      </c>
      <c r="J25" s="26">
        <f t="shared" si="40"/>
        <v>47787</v>
      </c>
      <c r="K25" s="26">
        <f t="shared" si="40"/>
        <v>48152</v>
      </c>
      <c r="L25" s="27">
        <f t="shared" si="42"/>
        <v>48518</v>
      </c>
    </row>
    <row r="26" spans="1:12" x14ac:dyDescent="0.25">
      <c r="A26" s="25" t="s">
        <v>17</v>
      </c>
      <c r="B26" s="26">
        <f>B11+29</f>
        <v>44895</v>
      </c>
      <c r="C26" s="26">
        <f t="shared" si="40"/>
        <v>45260</v>
      </c>
      <c r="D26" s="27">
        <f t="shared" si="43"/>
        <v>45626</v>
      </c>
      <c r="E26" s="26">
        <f t="shared" si="40"/>
        <v>45991</v>
      </c>
      <c r="F26" s="26">
        <f t="shared" si="40"/>
        <v>46356</v>
      </c>
      <c r="G26" s="26">
        <f t="shared" si="40"/>
        <v>46721</v>
      </c>
      <c r="H26" s="27">
        <f t="shared" si="41"/>
        <v>47087</v>
      </c>
      <c r="I26" s="26">
        <f t="shared" si="40"/>
        <v>47452</v>
      </c>
      <c r="J26" s="26">
        <f t="shared" si="40"/>
        <v>47817</v>
      </c>
      <c r="K26" s="26">
        <f t="shared" si="40"/>
        <v>48182</v>
      </c>
      <c r="L26" s="27">
        <f t="shared" si="42"/>
        <v>48548</v>
      </c>
    </row>
    <row r="27" spans="1:12" x14ac:dyDescent="0.25">
      <c r="A27" s="25" t="s">
        <v>18</v>
      </c>
      <c r="B27" s="26">
        <f>B12+30</f>
        <v>44926</v>
      </c>
      <c r="C27" s="26">
        <f t="shared" si="40"/>
        <v>45291</v>
      </c>
      <c r="D27" s="27">
        <f t="shared" si="43"/>
        <v>45657</v>
      </c>
      <c r="E27" s="26">
        <f t="shared" si="40"/>
        <v>46022</v>
      </c>
      <c r="F27" s="26">
        <f t="shared" si="40"/>
        <v>46387</v>
      </c>
      <c r="G27" s="26">
        <f t="shared" si="40"/>
        <v>46752</v>
      </c>
      <c r="H27" s="27">
        <f t="shared" si="41"/>
        <v>47118</v>
      </c>
      <c r="I27" s="26">
        <f t="shared" si="40"/>
        <v>47483</v>
      </c>
      <c r="J27" s="26">
        <f t="shared" si="40"/>
        <v>47848</v>
      </c>
      <c r="K27" s="26">
        <f t="shared" si="40"/>
        <v>48213</v>
      </c>
      <c r="L27" s="27">
        <f t="shared" si="42"/>
        <v>48579</v>
      </c>
    </row>
    <row r="28" spans="1:12" x14ac:dyDescent="0.25">
      <c r="A28" s="28"/>
      <c r="B28" s="28">
        <v>2022</v>
      </c>
      <c r="C28" s="28">
        <v>2023</v>
      </c>
      <c r="D28" s="29">
        <v>2024</v>
      </c>
      <c r="E28" s="28">
        <v>2025</v>
      </c>
      <c r="F28" s="28">
        <v>2026</v>
      </c>
      <c r="G28" s="28">
        <v>2027</v>
      </c>
      <c r="H28" s="29">
        <v>2028</v>
      </c>
      <c r="I28" s="28">
        <v>2029</v>
      </c>
      <c r="J28" s="28">
        <v>2030</v>
      </c>
      <c r="K28" s="28">
        <v>2031</v>
      </c>
      <c r="L28" s="29">
        <v>2032</v>
      </c>
    </row>
    <row r="29" spans="1:12" x14ac:dyDescent="0.25">
      <c r="D29" s="30" t="s">
        <v>24</v>
      </c>
      <c r="H29" s="30" t="s">
        <v>24</v>
      </c>
      <c r="L29" s="30" t="s">
        <v>24</v>
      </c>
    </row>
    <row r="32" spans="1:12" x14ac:dyDescent="0.25">
      <c r="A32" s="31">
        <v>44763</v>
      </c>
      <c r="B32" s="32" t="s">
        <v>30</v>
      </c>
    </row>
  </sheetData>
  <sheetProtection algorithmName="SHA-512" hashValue="yF41ZDST0OJb7s7mw7regfvc414z7RgxBa7w3A2Sgh8O134pU6+T96mZgeHYHUugC3opKz1TV3jqeGFr6x3mmA==" saltValue="dQZUg5VTg+D1vZ4+vE2azw==" spinCount="100000" sheet="1" objects="1" scenarios="1"/>
  <phoneticPr fontId="6" type="noConversion"/>
  <dataValidations count="1">
    <dataValidation type="list" allowBlank="1" showInputMessage="1" showErrorMessage="1" sqref="A1:A12 A16:A27" xr:uid="{8821D264-D738-4B98-9DDA-92C5F74B5D81}">
      <formula1>$A$1:$A$12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B909-E230-4CD1-A4B8-387DE77537F3}">
  <dimension ref="B2:I37"/>
  <sheetViews>
    <sheetView showGridLines="0" workbookViewId="0"/>
  </sheetViews>
  <sheetFormatPr defaultRowHeight="15" x14ac:dyDescent="0.25"/>
  <cols>
    <col min="1" max="1" width="2.7109375" style="25" customWidth="1"/>
    <col min="2" max="6" width="12.5703125" style="45" customWidth="1"/>
    <col min="7" max="7" width="22.7109375" style="54" customWidth="1"/>
    <col min="8" max="8" width="1.5703125" style="25" customWidth="1"/>
    <col min="9" max="9" width="153.42578125" style="25" customWidth="1"/>
    <col min="10" max="16384" width="9.140625" style="25"/>
  </cols>
  <sheetData>
    <row r="2" spans="2:9" ht="17.25" customHeight="1" x14ac:dyDescent="0.25">
      <c r="B2" s="149" t="s">
        <v>56</v>
      </c>
      <c r="C2" s="150"/>
      <c r="D2" s="150"/>
      <c r="E2" s="150"/>
      <c r="F2" s="150"/>
      <c r="G2" s="151"/>
      <c r="H2" s="43"/>
      <c r="I2" s="134" t="s">
        <v>51</v>
      </c>
    </row>
    <row r="3" spans="2:9" ht="17.25" customHeight="1" x14ac:dyDescent="0.25">
      <c r="B3" s="152"/>
      <c r="C3" s="153"/>
      <c r="D3" s="153"/>
      <c r="E3" s="153"/>
      <c r="F3" s="153"/>
      <c r="G3" s="154"/>
      <c r="H3" s="44"/>
      <c r="I3" s="135"/>
    </row>
    <row r="4" spans="2:9" ht="17.25" customHeight="1" x14ac:dyDescent="0.25">
      <c r="B4" s="152"/>
      <c r="C4" s="153"/>
      <c r="D4" s="153"/>
      <c r="E4" s="153"/>
      <c r="F4" s="153"/>
      <c r="G4" s="154"/>
      <c r="H4" s="44"/>
      <c r="I4" s="135"/>
    </row>
    <row r="5" spans="2:9" ht="17.25" customHeight="1" x14ac:dyDescent="0.25">
      <c r="B5" s="152"/>
      <c r="C5" s="153"/>
      <c r="D5" s="153"/>
      <c r="E5" s="153"/>
      <c r="F5" s="153"/>
      <c r="G5" s="154"/>
      <c r="H5" s="44"/>
      <c r="I5" s="135"/>
    </row>
    <row r="6" spans="2:9" ht="17.25" customHeight="1" x14ac:dyDescent="0.25">
      <c r="B6" s="152"/>
      <c r="C6" s="153"/>
      <c r="D6" s="153"/>
      <c r="E6" s="153"/>
      <c r="F6" s="153"/>
      <c r="G6" s="154"/>
      <c r="H6" s="44"/>
      <c r="I6" s="135"/>
    </row>
    <row r="7" spans="2:9" ht="17.25" customHeight="1" x14ac:dyDescent="0.25">
      <c r="B7" s="152"/>
      <c r="C7" s="153"/>
      <c r="D7" s="153"/>
      <c r="E7" s="153"/>
      <c r="F7" s="153"/>
      <c r="G7" s="154"/>
      <c r="H7" s="44"/>
      <c r="I7" s="135"/>
    </row>
    <row r="8" spans="2:9" ht="17.25" customHeight="1" x14ac:dyDescent="0.25">
      <c r="B8" s="152"/>
      <c r="C8" s="153"/>
      <c r="D8" s="153"/>
      <c r="E8" s="153"/>
      <c r="F8" s="153"/>
      <c r="G8" s="154"/>
      <c r="H8" s="44"/>
      <c r="I8" s="135"/>
    </row>
    <row r="9" spans="2:9" ht="17.25" customHeight="1" x14ac:dyDescent="0.25">
      <c r="B9" s="152"/>
      <c r="C9" s="153"/>
      <c r="D9" s="153"/>
      <c r="E9" s="153"/>
      <c r="F9" s="153"/>
      <c r="G9" s="154"/>
      <c r="H9" s="44"/>
      <c r="I9" s="135"/>
    </row>
    <row r="10" spans="2:9" ht="17.25" customHeight="1" x14ac:dyDescent="0.25">
      <c r="B10" s="152"/>
      <c r="C10" s="153"/>
      <c r="D10" s="153"/>
      <c r="E10" s="153"/>
      <c r="F10" s="153"/>
      <c r="G10" s="154"/>
      <c r="H10" s="44"/>
      <c r="I10" s="135"/>
    </row>
    <row r="11" spans="2:9" ht="17.25" customHeight="1" x14ac:dyDescent="0.25">
      <c r="B11" s="152"/>
      <c r="C11" s="153"/>
      <c r="D11" s="153"/>
      <c r="E11" s="153"/>
      <c r="F11" s="153"/>
      <c r="G11" s="154"/>
      <c r="H11" s="44"/>
      <c r="I11" s="135"/>
    </row>
    <row r="12" spans="2:9" ht="17.25" customHeight="1" x14ac:dyDescent="0.25">
      <c r="B12" s="152"/>
      <c r="C12" s="153"/>
      <c r="D12" s="153"/>
      <c r="E12" s="153"/>
      <c r="F12" s="153"/>
      <c r="G12" s="154"/>
      <c r="H12" s="44"/>
      <c r="I12" s="135"/>
    </row>
    <row r="13" spans="2:9" ht="17.25" customHeight="1" x14ac:dyDescent="0.25">
      <c r="B13" s="152"/>
      <c r="C13" s="153"/>
      <c r="D13" s="153"/>
      <c r="E13" s="153"/>
      <c r="F13" s="153"/>
      <c r="G13" s="154"/>
      <c r="H13" s="44"/>
      <c r="I13" s="135"/>
    </row>
    <row r="14" spans="2:9" ht="17.25" customHeight="1" x14ac:dyDescent="0.25">
      <c r="B14" s="152"/>
      <c r="C14" s="153"/>
      <c r="D14" s="153"/>
      <c r="E14" s="153"/>
      <c r="F14" s="153"/>
      <c r="G14" s="154"/>
      <c r="H14" s="44"/>
      <c r="I14" s="135"/>
    </row>
    <row r="15" spans="2:9" ht="17.25" customHeight="1" x14ac:dyDescent="0.25">
      <c r="B15" s="152"/>
      <c r="C15" s="153"/>
      <c r="D15" s="153"/>
      <c r="E15" s="153"/>
      <c r="F15" s="153"/>
      <c r="G15" s="154"/>
      <c r="H15" s="44"/>
      <c r="I15" s="135"/>
    </row>
    <row r="16" spans="2:9" ht="17.25" customHeight="1" x14ac:dyDescent="0.25">
      <c r="B16" s="152"/>
      <c r="C16" s="153"/>
      <c r="D16" s="153"/>
      <c r="E16" s="153"/>
      <c r="F16" s="153"/>
      <c r="G16" s="154"/>
      <c r="H16" s="44"/>
      <c r="I16" s="135"/>
    </row>
    <row r="17" spans="2:9" ht="17.25" customHeight="1" x14ac:dyDescent="0.25">
      <c r="B17" s="152"/>
      <c r="C17" s="153"/>
      <c r="D17" s="153"/>
      <c r="E17" s="153"/>
      <c r="F17" s="153"/>
      <c r="G17" s="154"/>
      <c r="H17" s="44"/>
      <c r="I17" s="135"/>
    </row>
    <row r="18" spans="2:9" ht="17.25" customHeight="1" x14ac:dyDescent="0.25">
      <c r="B18" s="155"/>
      <c r="C18" s="156"/>
      <c r="D18" s="156"/>
      <c r="E18" s="156"/>
      <c r="F18" s="156"/>
      <c r="G18" s="157"/>
      <c r="H18" s="44"/>
      <c r="I18" s="136"/>
    </row>
    <row r="19" spans="2:9" ht="17.25" customHeight="1" x14ac:dyDescent="0.25">
      <c r="G19" s="33"/>
      <c r="I19" s="34"/>
    </row>
    <row r="20" spans="2:9" s="47" customFormat="1" x14ac:dyDescent="0.25">
      <c r="B20" s="158" t="s">
        <v>44</v>
      </c>
      <c r="C20" s="159"/>
      <c r="D20" s="159"/>
      <c r="E20" s="159"/>
      <c r="F20" s="159"/>
      <c r="G20" s="160"/>
      <c r="H20" s="46"/>
      <c r="I20" s="35" t="s">
        <v>43</v>
      </c>
    </row>
    <row r="21" spans="2:9" s="49" customFormat="1" x14ac:dyDescent="0.25">
      <c r="B21" s="161" t="s">
        <v>45</v>
      </c>
      <c r="C21" s="162"/>
      <c r="D21" s="162"/>
      <c r="E21" s="162"/>
      <c r="F21" s="162"/>
      <c r="G21" s="163"/>
      <c r="H21" s="48"/>
      <c r="I21" s="37" t="s">
        <v>31</v>
      </c>
    </row>
    <row r="22" spans="2:9" ht="15" customHeight="1" x14ac:dyDescent="0.25">
      <c r="B22" s="140" t="s">
        <v>52</v>
      </c>
      <c r="C22" s="141"/>
      <c r="D22" s="141"/>
      <c r="E22" s="141"/>
      <c r="F22" s="141"/>
      <c r="G22" s="142"/>
      <c r="H22" s="50"/>
      <c r="I22" s="38" t="s">
        <v>32</v>
      </c>
    </row>
    <row r="23" spans="2:9" x14ac:dyDescent="0.25">
      <c r="B23" s="140"/>
      <c r="C23" s="141"/>
      <c r="D23" s="141"/>
      <c r="E23" s="141"/>
      <c r="F23" s="141"/>
      <c r="G23" s="142"/>
      <c r="H23" s="50"/>
      <c r="I23" s="38" t="s">
        <v>33</v>
      </c>
    </row>
    <row r="24" spans="2:9" x14ac:dyDescent="0.25">
      <c r="B24" s="140"/>
      <c r="C24" s="141"/>
      <c r="D24" s="141"/>
      <c r="E24" s="141"/>
      <c r="F24" s="141"/>
      <c r="G24" s="142"/>
      <c r="H24" s="50"/>
      <c r="I24" s="38" t="s">
        <v>34</v>
      </c>
    </row>
    <row r="25" spans="2:9" x14ac:dyDescent="0.25">
      <c r="B25" s="140"/>
      <c r="C25" s="141"/>
      <c r="D25" s="141"/>
      <c r="E25" s="141"/>
      <c r="F25" s="141"/>
      <c r="G25" s="142"/>
      <c r="H25" s="50"/>
      <c r="I25" s="38" t="s">
        <v>35</v>
      </c>
    </row>
    <row r="26" spans="2:9" ht="15" customHeight="1" x14ac:dyDescent="0.25">
      <c r="B26" s="143" t="s">
        <v>53</v>
      </c>
      <c r="C26" s="144"/>
      <c r="D26" s="144"/>
      <c r="E26" s="144"/>
      <c r="F26" s="144"/>
      <c r="G26" s="145"/>
      <c r="H26" s="51"/>
      <c r="I26" s="39" t="s">
        <v>32</v>
      </c>
    </row>
    <row r="27" spans="2:9" x14ac:dyDescent="0.25">
      <c r="B27" s="143"/>
      <c r="C27" s="144"/>
      <c r="D27" s="144"/>
      <c r="E27" s="144"/>
      <c r="F27" s="144"/>
      <c r="G27" s="145"/>
      <c r="H27" s="51"/>
      <c r="I27" s="39" t="s">
        <v>36</v>
      </c>
    </row>
    <row r="28" spans="2:9" ht="15" customHeight="1" x14ac:dyDescent="0.25">
      <c r="B28" s="146" t="s">
        <v>46</v>
      </c>
      <c r="C28" s="147"/>
      <c r="D28" s="147"/>
      <c r="E28" s="147"/>
      <c r="F28" s="147"/>
      <c r="G28" s="148"/>
      <c r="H28" s="52"/>
      <c r="I28" s="40" t="s">
        <v>37</v>
      </c>
    </row>
    <row r="29" spans="2:9" x14ac:dyDescent="0.25">
      <c r="B29" s="146"/>
      <c r="C29" s="147"/>
      <c r="D29" s="147"/>
      <c r="E29" s="147"/>
      <c r="F29" s="147"/>
      <c r="G29" s="148"/>
      <c r="H29" s="52"/>
      <c r="I29" s="40" t="s">
        <v>38</v>
      </c>
    </row>
    <row r="30" spans="2:9" ht="15" customHeight="1" x14ac:dyDescent="0.25">
      <c r="B30" s="165" t="s">
        <v>50</v>
      </c>
      <c r="C30" s="166"/>
      <c r="D30" s="166"/>
      <c r="E30" s="166"/>
      <c r="F30" s="166"/>
      <c r="G30" s="167"/>
      <c r="H30" s="48"/>
      <c r="I30" s="164" t="s">
        <v>49</v>
      </c>
    </row>
    <row r="31" spans="2:9" x14ac:dyDescent="0.25">
      <c r="B31" s="165"/>
      <c r="C31" s="166"/>
      <c r="D31" s="166"/>
      <c r="E31" s="166"/>
      <c r="F31" s="166"/>
      <c r="G31" s="167"/>
      <c r="H31" s="48"/>
      <c r="I31" s="164"/>
    </row>
    <row r="32" spans="2:9" ht="30" customHeight="1" x14ac:dyDescent="0.25">
      <c r="B32" s="168" t="s">
        <v>54</v>
      </c>
      <c r="C32" s="169"/>
      <c r="D32" s="169"/>
      <c r="E32" s="169"/>
      <c r="F32" s="169"/>
      <c r="G32" s="170"/>
      <c r="H32" s="50"/>
      <c r="I32" s="171" t="s">
        <v>39</v>
      </c>
    </row>
    <row r="33" spans="2:9" x14ac:dyDescent="0.25">
      <c r="B33" s="168"/>
      <c r="C33" s="169"/>
      <c r="D33" s="169"/>
      <c r="E33" s="169"/>
      <c r="F33" s="169"/>
      <c r="G33" s="170"/>
      <c r="H33" s="50"/>
      <c r="I33" s="171"/>
    </row>
    <row r="34" spans="2:9" ht="15" customHeight="1" x14ac:dyDescent="0.25">
      <c r="B34" s="143" t="s">
        <v>55</v>
      </c>
      <c r="C34" s="144"/>
      <c r="D34" s="144"/>
      <c r="E34" s="144"/>
      <c r="F34" s="144"/>
      <c r="G34" s="145"/>
      <c r="H34" s="51"/>
      <c r="I34" s="39" t="s">
        <v>40</v>
      </c>
    </row>
    <row r="35" spans="2:9" ht="30" x14ac:dyDescent="0.25">
      <c r="B35" s="143"/>
      <c r="C35" s="144"/>
      <c r="D35" s="144"/>
      <c r="E35" s="144"/>
      <c r="F35" s="144"/>
      <c r="G35" s="145"/>
      <c r="H35" s="51"/>
      <c r="I35" s="39" t="s">
        <v>41</v>
      </c>
    </row>
    <row r="36" spans="2:9" x14ac:dyDescent="0.25">
      <c r="B36" s="143"/>
      <c r="C36" s="144"/>
      <c r="D36" s="144"/>
      <c r="E36" s="144"/>
      <c r="F36" s="144"/>
      <c r="G36" s="145"/>
      <c r="H36" s="51"/>
      <c r="I36" s="39" t="s">
        <v>42</v>
      </c>
    </row>
    <row r="37" spans="2:9" x14ac:dyDescent="0.25">
      <c r="B37" s="137" t="s">
        <v>48</v>
      </c>
      <c r="C37" s="138"/>
      <c r="D37" s="138"/>
      <c r="E37" s="138"/>
      <c r="F37" s="138"/>
      <c r="G37" s="139"/>
      <c r="H37" s="53"/>
      <c r="I37" s="36" t="s">
        <v>47</v>
      </c>
    </row>
  </sheetData>
  <sheetProtection algorithmName="SHA-512" hashValue="6bG56tgw8yrNYWmJ3aDNF/wlTylKOf21nrJfK8nj5ZziGR28QgRiOnMARB7TCXBVGtwO81TSoskE7dw7DO5H1Q==" saltValue="oN6r29j4sbr5fm2Q+3z0Pw==" spinCount="100000" sheet="1" objects="1" scenarios="1"/>
  <mergeCells count="13">
    <mergeCell ref="I2:I18"/>
    <mergeCell ref="B37:G37"/>
    <mergeCell ref="B22:G25"/>
    <mergeCell ref="B26:G27"/>
    <mergeCell ref="B28:G29"/>
    <mergeCell ref="B2:G18"/>
    <mergeCell ref="B20:G20"/>
    <mergeCell ref="B21:G21"/>
    <mergeCell ref="I30:I31"/>
    <mergeCell ref="B30:G31"/>
    <mergeCell ref="B32:G33"/>
    <mergeCell ref="B34:G36"/>
    <mergeCell ref="I32:I3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8c63bd5b208d56d95b14d0c14339399b">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b6aff353739b086aaa32d411e520591f"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ddc1c5e-3404-4965-907f-d381ec30a3ea">Regional Center</Category>
    <DHHSInternetTopic xmlns="32249c65-da49-47e9-984a-f0159a6f027c">Regional Center</DHHSInternetTopic>
    <DHHSInternetPCM xmlns="32249c65-da49-47e9-984a-f0159a6f027c"/>
    <DHHSInternetDivision xmlns="32249c65-da49-47e9-984a-f0159a6f027c">Behavioral Health</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EA3AAA38-5C5A-4319-BF5C-B1EB9EFB829A}"/>
</file>

<file path=customXml/itemProps2.xml><?xml version="1.0" encoding="utf-8"?>
<ds:datastoreItem xmlns:ds="http://schemas.openxmlformats.org/officeDocument/2006/customXml" ds:itemID="{4102DD07-B935-446B-84F4-E11C40F6FFC0}">
  <ds:schemaRefs>
    <ds:schemaRef ds:uri="http://schemas.microsoft.com/sharepoint/v3/contenttype/forms"/>
  </ds:schemaRefs>
</ds:datastoreItem>
</file>

<file path=customXml/itemProps3.xml><?xml version="1.0" encoding="utf-8"?>
<ds:datastoreItem xmlns:ds="http://schemas.openxmlformats.org/officeDocument/2006/customXml" ds:itemID="{C962B1D7-1A02-4575-9EBB-628EEEBEF592}">
  <ds:schemaRefs>
    <ds:schemaRef ds:uri="http://schemas.microsoft.com/office/2006/metadata/properties"/>
    <ds:schemaRef ds:uri="http://schemas.microsoft.com/office/infopath/2007/PartnerControls"/>
    <ds:schemaRef ds:uri="2ddc1c5e-3404-4965-907f-d381ec30a3ea"/>
    <ds:schemaRef ds:uri="32249c65-da49-47e9-984a-f0159a6f02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Invoice Template</vt:lpstr>
      <vt:lpstr>List Tables</vt:lpstr>
      <vt:lpstr>Formula Explanation</vt:lpstr>
      <vt:lpstr>'Monthly Invoice Template'!Print_Area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BH-Facility-Monthly-Invoice-Template</dc:title>
  <dc:creator>Deb Christlieb</dc:creator>
  <cp:lastModifiedBy>Jonathan Chan</cp:lastModifiedBy>
  <cp:lastPrinted>2022-07-29T13:05:07Z</cp:lastPrinted>
  <dcterms:created xsi:type="dcterms:W3CDTF">2018-07-02T16:20:21Z</dcterms:created>
  <dcterms:modified xsi:type="dcterms:W3CDTF">2023-08-16T19:06:02Z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-1297419680</vt:i4>
  </property>
  <property fmtid="{D5CDD505-2E9C-101B-9397-08002B2CF9AE}" pid="3" name="_NewReviewCycle">
    <vt:lpwstr/>
  </property>
  <property fmtid="{D5CDD505-2E9C-101B-9397-08002B2CF9AE}" pid="4" name="_EmailSubject">
    <vt:lpwstr>Website update</vt:lpwstr>
  </property>
  <property fmtid="{D5CDD505-2E9C-101B-9397-08002B2CF9AE}" pid="5" name="_AuthorEmail">
    <vt:lpwstr>Sandra.R.Brandt@nebraska.gov</vt:lpwstr>
  </property>
  <property fmtid="{D5CDD505-2E9C-101B-9397-08002B2CF9AE}" pid="6" name="_AuthorEmailDisplayName">
    <vt:lpwstr>Brandt, Sandra R</vt:lpwstr>
  </property>
  <property fmtid="{D5CDD505-2E9C-101B-9397-08002B2CF9AE}" pid="7" name="_PreviousAdHocReviewCycleID">
    <vt:i4>122196072</vt:i4>
  </property>
  <property fmtid="{D5CDD505-2E9C-101B-9397-08002B2CF9AE}" pid="8" name="ContentTypeId">
    <vt:lpwstr>0x010100BAD75EA75CD83B45A34259F0B184D02700B9028382F55C9044BEC8C2669254D3CB</vt:lpwstr>
  </property>
  <property fmtid="{D5CDD505-2E9C-101B-9397-08002B2CF9AE}" pid="9" name="Order">
    <vt:r8>35600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ComplianceAssetId">
    <vt:lpwstr/>
  </property>
  <property fmtid="{D5CDD505-2E9C-101B-9397-08002B2CF9AE}" pid="16" name="_ReviewingToolsShownOnce">
    <vt:lpwstr/>
  </property>
</Properties>
</file>